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to_sešit" defaultThemeVersion="124226"/>
  <mc:AlternateContent xmlns:mc="http://schemas.openxmlformats.org/markup-compatibility/2006">
    <mc:Choice Requires="x15">
      <x15ac:absPath xmlns:x15ac="http://schemas.microsoft.com/office/spreadsheetml/2010/11/ac" url="R:\CENÍKY\Schell _SCH\CENÍKY\2026\"/>
    </mc:Choice>
  </mc:AlternateContent>
  <bookViews>
    <workbookView xWindow="0" yWindow="0" windowWidth="20400" windowHeight="7755"/>
  </bookViews>
  <sheets>
    <sheet name="SCHELL DPC Kč 1.6.2026" sheetId="2" r:id="rId1"/>
  </sheets>
  <definedNames>
    <definedName name="Kundenanschriften" localSheetId="0">'SCHELL DPC Kč 1.6.2026'!#REF!</definedName>
  </definedNames>
  <calcPr calcId="181029"/>
</workbook>
</file>

<file path=xl/calcChain.xml><?xml version="1.0" encoding="utf-8"?>
<calcChain xmlns="http://schemas.openxmlformats.org/spreadsheetml/2006/main">
  <c r="N876" i="2" l="1"/>
  <c r="N859" i="2"/>
  <c r="N860" i="2"/>
  <c r="N861" i="2"/>
  <c r="N862" i="2"/>
  <c r="N863" i="2"/>
  <c r="N864" i="2"/>
  <c r="N865" i="2"/>
  <c r="N866" i="2"/>
  <c r="N867" i="2"/>
  <c r="N868" i="2"/>
  <c r="N869" i="2"/>
  <c r="N870" i="2"/>
  <c r="N858" i="2"/>
  <c r="N872" i="2"/>
  <c r="N873" i="2"/>
  <c r="N874" i="2"/>
  <c r="N875" i="2"/>
  <c r="N848" i="2"/>
  <c r="N849" i="2"/>
  <c r="N850" i="2"/>
  <c r="N851" i="2"/>
  <c r="N852" i="2"/>
  <c r="N853" i="2"/>
  <c r="N854" i="2"/>
  <c r="N855" i="2"/>
  <c r="N856" i="2"/>
  <c r="N857" i="2"/>
  <c r="N847" i="2"/>
  <c r="N840" i="2"/>
  <c r="N841" i="2"/>
  <c r="N842" i="2"/>
  <c r="N843" i="2"/>
  <c r="N844" i="2"/>
  <c r="N845" i="2"/>
  <c r="N846" i="2"/>
  <c r="N839" i="2"/>
  <c r="N834" i="2"/>
  <c r="N835" i="2"/>
  <c r="N833" i="2"/>
  <c r="N831" i="2"/>
  <c r="N830" i="2"/>
  <c r="N827" i="2"/>
  <c r="N828" i="2"/>
  <c r="N829" i="2"/>
  <c r="N836" i="2"/>
  <c r="N838" i="2"/>
  <c r="N826" i="2"/>
  <c r="N817" i="2"/>
  <c r="N818" i="2"/>
  <c r="N819" i="2"/>
  <c r="N820" i="2"/>
  <c r="N821" i="2"/>
  <c r="N822" i="2"/>
  <c r="N823" i="2"/>
  <c r="N824" i="2"/>
  <c r="N825" i="2"/>
  <c r="N816" i="2"/>
  <c r="N805" i="2"/>
  <c r="N806" i="2"/>
  <c r="N807" i="2"/>
  <c r="N808" i="2"/>
  <c r="N809" i="2"/>
  <c r="N810" i="2"/>
  <c r="N811" i="2"/>
  <c r="N812" i="2"/>
  <c r="N813" i="2"/>
  <c r="N814" i="2"/>
  <c r="N815" i="2"/>
  <c r="N784" i="2"/>
  <c r="N783" i="2"/>
  <c r="N781" i="2"/>
  <c r="N782" i="2"/>
  <c r="N785" i="2"/>
  <c r="N786" i="2"/>
  <c r="N787" i="2"/>
  <c r="N788" i="2"/>
  <c r="N789" i="2"/>
  <c r="N790" i="2"/>
  <c r="N791" i="2"/>
  <c r="N792" i="2"/>
  <c r="N793" i="2"/>
  <c r="N794" i="2"/>
  <c r="N795" i="2"/>
  <c r="N796" i="2"/>
  <c r="N797" i="2"/>
  <c r="N798" i="2"/>
  <c r="N799" i="2"/>
  <c r="N800" i="2"/>
  <c r="N801" i="2"/>
  <c r="N802" i="2"/>
  <c r="N803" i="2"/>
  <c r="N804" i="2"/>
  <c r="N780" i="2"/>
  <c r="N719" i="2"/>
  <c r="N720" i="2"/>
  <c r="N721" i="2"/>
  <c r="N722" i="2"/>
  <c r="N723" i="2"/>
  <c r="N724" i="2"/>
  <c r="N725" i="2"/>
  <c r="N726" i="2"/>
  <c r="N727" i="2"/>
  <c r="N728" i="2"/>
  <c r="N729" i="2"/>
  <c r="N730" i="2"/>
  <c r="N731" i="2"/>
  <c r="N732" i="2"/>
  <c r="N733" i="2"/>
  <c r="N734" i="2"/>
  <c r="N735" i="2"/>
  <c r="N736" i="2"/>
  <c r="N737" i="2"/>
  <c r="N738" i="2"/>
  <c r="N739" i="2"/>
  <c r="N740" i="2"/>
  <c r="N741" i="2"/>
  <c r="N742" i="2"/>
  <c r="N743" i="2"/>
  <c r="N744" i="2"/>
  <c r="N745" i="2"/>
  <c r="N746" i="2"/>
  <c r="N747" i="2"/>
  <c r="N748" i="2"/>
  <c r="N749" i="2"/>
  <c r="N750" i="2"/>
  <c r="N751" i="2"/>
  <c r="N752" i="2"/>
  <c r="N753" i="2"/>
  <c r="N754" i="2"/>
  <c r="N755" i="2"/>
  <c r="N756" i="2"/>
  <c r="N757" i="2"/>
  <c r="N758" i="2"/>
  <c r="N759" i="2"/>
  <c r="N760" i="2"/>
  <c r="N761" i="2"/>
  <c r="N762" i="2"/>
  <c r="N763" i="2"/>
  <c r="N764" i="2"/>
  <c r="N765" i="2"/>
  <c r="N766" i="2"/>
  <c r="N767" i="2"/>
  <c r="N768" i="2"/>
  <c r="N769" i="2"/>
  <c r="N770" i="2"/>
  <c r="N771" i="2"/>
  <c r="N772" i="2"/>
  <c r="N773" i="2"/>
  <c r="N774" i="2"/>
  <c r="N775" i="2"/>
  <c r="N776" i="2"/>
  <c r="N777" i="2"/>
  <c r="N778" i="2"/>
  <c r="N779" i="2"/>
  <c r="N716" i="2"/>
  <c r="N717" i="2"/>
  <c r="N718" i="2"/>
  <c r="N715" i="2"/>
  <c r="N714" i="2"/>
  <c r="N702" i="2"/>
  <c r="N703" i="2"/>
  <c r="N704" i="2"/>
  <c r="N705" i="2"/>
  <c r="N706" i="2"/>
  <c r="N707" i="2"/>
  <c r="N708" i="2"/>
  <c r="N709" i="2"/>
  <c r="N710" i="2"/>
  <c r="N711" i="2"/>
  <c r="N712" i="2"/>
  <c r="N713" i="2"/>
  <c r="N701" i="2"/>
  <c r="N700" i="2"/>
  <c r="N699" i="2"/>
  <c r="N689" i="2"/>
  <c r="N690" i="2"/>
  <c r="N691" i="2"/>
  <c r="N692" i="2"/>
  <c r="N693" i="2"/>
  <c r="N694" i="2"/>
  <c r="N695" i="2"/>
  <c r="N697" i="2"/>
  <c r="N698" i="2"/>
  <c r="N670" i="2"/>
  <c r="N671" i="2"/>
  <c r="N672" i="2"/>
  <c r="N673" i="2"/>
  <c r="N674" i="2"/>
  <c r="N675" i="2"/>
  <c r="N676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69" i="2"/>
  <c r="N657" i="2"/>
  <c r="N655" i="2"/>
  <c r="N656" i="2"/>
  <c r="N658" i="2"/>
  <c r="N659" i="2"/>
  <c r="N660" i="2"/>
  <c r="N661" i="2"/>
  <c r="N662" i="2"/>
  <c r="N663" i="2"/>
  <c r="N664" i="2"/>
  <c r="N665" i="2"/>
  <c r="N666" i="2"/>
  <c r="N667" i="2"/>
  <c r="N668" i="2"/>
  <c r="N650" i="2"/>
  <c r="N649" i="2"/>
  <c r="N635" i="2"/>
  <c r="N636" i="2"/>
  <c r="N637" i="2"/>
  <c r="N638" i="2"/>
  <c r="N634" i="2"/>
  <c r="N630" i="2"/>
  <c r="N631" i="2"/>
  <c r="N632" i="2"/>
  <c r="N633" i="2"/>
  <c r="N639" i="2"/>
  <c r="N640" i="2"/>
  <c r="N641" i="2"/>
  <c r="N642" i="2"/>
  <c r="N643" i="2"/>
  <c r="N644" i="2"/>
  <c r="N645" i="2"/>
  <c r="N646" i="2"/>
  <c r="N647" i="2"/>
  <c r="N648" i="2"/>
  <c r="N651" i="2"/>
  <c r="N652" i="2"/>
  <c r="N653" i="2"/>
  <c r="N654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06" i="2"/>
  <c r="N602" i="2"/>
  <c r="N603" i="2"/>
  <c r="N604" i="2"/>
  <c r="N605" i="2"/>
  <c r="N593" i="2"/>
  <c r="N585" i="2"/>
  <c r="N586" i="2"/>
  <c r="N587" i="2"/>
  <c r="N588" i="2"/>
  <c r="N589" i="2"/>
  <c r="N590" i="2"/>
  <c r="N591" i="2"/>
  <c r="N592" i="2"/>
  <c r="N594" i="2"/>
  <c r="N595" i="2"/>
  <c r="N596" i="2"/>
  <c r="N597" i="2"/>
  <c r="N600" i="2"/>
  <c r="N601" i="2"/>
  <c r="N584" i="2"/>
  <c r="N582" i="2"/>
  <c r="N583" i="2"/>
  <c r="N58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7" i="2"/>
  <c r="N388" i="2"/>
  <c r="N389" i="2"/>
  <c r="N390" i="2"/>
  <c r="N391" i="2"/>
  <c r="N392" i="2"/>
  <c r="N393" i="2"/>
  <c r="N394" i="2"/>
  <c r="N395" i="2"/>
  <c r="N396" i="2"/>
  <c r="N397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9" i="2"/>
  <c r="N460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351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6" i="2"/>
  <c r="N347" i="2"/>
  <c r="N348" i="2"/>
  <c r="N349" i="2"/>
  <c r="N350" i="2"/>
  <c r="N325" i="2"/>
  <c r="N279" i="2"/>
  <c r="N291" i="2"/>
  <c r="N292" i="2"/>
  <c r="N294" i="2"/>
  <c r="N295" i="2"/>
  <c r="N298" i="2"/>
  <c r="N300" i="2"/>
  <c r="N301" i="2"/>
  <c r="N303" i="2"/>
  <c r="N305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6" i="2"/>
  <c r="N257" i="2"/>
  <c r="N260" i="2"/>
  <c r="N261" i="2"/>
  <c r="N262" i="2"/>
  <c r="N263" i="2"/>
  <c r="N264" i="2"/>
  <c r="N265" i="2"/>
  <c r="N266" i="2"/>
  <c r="N267" i="2"/>
  <c r="N268" i="2"/>
  <c r="N269" i="2"/>
  <c r="N271" i="2"/>
  <c r="N272" i="2"/>
  <c r="N275" i="2"/>
  <c r="N276" i="2"/>
  <c r="N277" i="2"/>
  <c r="N278" i="2"/>
  <c r="N5" i="2"/>
  <c r="N6" i="2"/>
  <c r="N4" i="2"/>
  <c r="F292" i="2"/>
  <c r="G292" i="2" s="1"/>
  <c r="H292" i="2" s="1"/>
  <c r="I292" i="2" s="1"/>
  <c r="J292" i="2" s="1"/>
  <c r="F291" i="2"/>
  <c r="G291" i="2" s="1"/>
  <c r="H291" i="2" s="1"/>
  <c r="I291" i="2" s="1"/>
  <c r="J291" i="2" s="1"/>
  <c r="M373" i="2"/>
  <c r="M389" i="2"/>
  <c r="M390" i="2"/>
  <c r="M392" i="2"/>
  <c r="M420" i="2"/>
  <c r="M434" i="2"/>
  <c r="M441" i="2"/>
  <c r="M444" i="2"/>
  <c r="M445" i="2"/>
  <c r="M446" i="2"/>
  <c r="M447" i="2"/>
  <c r="M448" i="2"/>
  <c r="M449" i="2"/>
  <c r="M450" i="2"/>
  <c r="M451" i="2"/>
  <c r="M491" i="2"/>
  <c r="M493" i="2"/>
  <c r="M503" i="2"/>
  <c r="M513" i="2"/>
  <c r="M514" i="2"/>
  <c r="M515" i="2"/>
  <c r="M578" i="2"/>
  <c r="M579" i="2"/>
  <c r="M580" i="2"/>
  <c r="M598" i="2"/>
  <c r="M599" i="2"/>
  <c r="M600" i="2"/>
  <c r="M625" i="2"/>
  <c r="M656" i="2"/>
  <c r="M657" i="2"/>
  <c r="M696" i="2"/>
  <c r="M702" i="2"/>
  <c r="M708" i="2"/>
  <c r="M719" i="2"/>
  <c r="M723" i="2"/>
  <c r="M724" i="2"/>
  <c r="M725" i="2"/>
  <c r="M726" i="2"/>
  <c r="M728" i="2"/>
  <c r="M729" i="2"/>
  <c r="M731" i="2"/>
  <c r="M741" i="2"/>
  <c r="M743" i="2"/>
  <c r="M744" i="2"/>
  <c r="M745" i="2"/>
  <c r="M747" i="2"/>
  <c r="M748" i="2"/>
  <c r="M749" i="2"/>
  <c r="M775" i="2"/>
  <c r="M776" i="2"/>
  <c r="M777" i="2"/>
  <c r="M778" i="2"/>
  <c r="M779" i="2"/>
  <c r="M782" i="2"/>
  <c r="M789" i="2"/>
  <c r="M790" i="2"/>
  <c r="M832" i="2"/>
  <c r="M837" i="2"/>
  <c r="M862" i="2"/>
  <c r="M870" i="2"/>
  <c r="M871" i="2"/>
  <c r="M286" i="2"/>
  <c r="M288" i="2"/>
  <c r="M293" i="2"/>
  <c r="M296" i="2"/>
  <c r="M298" i="2"/>
  <c r="M311" i="2"/>
  <c r="M313" i="2"/>
  <c r="M314" i="2"/>
  <c r="M316" i="2"/>
  <c r="M319" i="2"/>
  <c r="M320" i="2"/>
  <c r="M335" i="2"/>
  <c r="M336" i="2"/>
  <c r="M337" i="2"/>
  <c r="M338" i="2"/>
  <c r="M339" i="2"/>
  <c r="M340" i="2"/>
  <c r="M346" i="2"/>
  <c r="M158" i="2"/>
  <c r="M193" i="2"/>
  <c r="M196" i="2"/>
  <c r="M206" i="2"/>
  <c r="M243" i="2"/>
  <c r="M264" i="2"/>
  <c r="M73" i="2"/>
  <c r="F785" i="2"/>
  <c r="G785" i="2" s="1"/>
  <c r="H785" i="2" s="1"/>
  <c r="I785" i="2" s="1"/>
  <c r="J785" i="2" s="1"/>
  <c r="K785" i="2" s="1"/>
  <c r="L785" i="2" s="1"/>
  <c r="M785" i="2" s="1"/>
  <c r="F605" i="2"/>
  <c r="G605" i="2" s="1"/>
  <c r="H605" i="2" s="1"/>
  <c r="I605" i="2" s="1"/>
  <c r="J605" i="2" s="1"/>
  <c r="K605" i="2" s="1"/>
  <c r="L605" i="2" s="1"/>
  <c r="M605" i="2" s="1"/>
  <c r="F392" i="2"/>
  <c r="G392" i="2" s="1"/>
  <c r="H392" i="2" s="1"/>
  <c r="I392" i="2" s="1"/>
  <c r="J392" i="2" s="1"/>
  <c r="K392" i="2" s="1"/>
  <c r="L392" i="2" s="1"/>
  <c r="F391" i="2"/>
  <c r="G391" i="2" s="1"/>
  <c r="H391" i="2" s="1"/>
  <c r="I391" i="2" s="1"/>
  <c r="J391" i="2" s="1"/>
  <c r="K391" i="2" s="1"/>
  <c r="L391" i="2" s="1"/>
  <c r="M391" i="2" s="1"/>
  <c r="K393" i="2"/>
  <c r="F393" i="2"/>
  <c r="G393" i="2" s="1"/>
  <c r="H393" i="2" s="1"/>
  <c r="I393" i="2" s="1"/>
  <c r="L870" i="2"/>
  <c r="L665" i="2"/>
  <c r="M665" i="2" s="1"/>
  <c r="L405" i="2"/>
  <c r="M405" i="2" s="1"/>
  <c r="L406" i="2"/>
  <c r="M406" i="2" s="1"/>
  <c r="L234" i="2"/>
  <c r="L91" i="2"/>
  <c r="M91" i="2" s="1"/>
  <c r="L70" i="2"/>
  <c r="M70" i="2" s="1"/>
  <c r="K185" i="2" l="1"/>
  <c r="F870" i="2"/>
  <c r="G870" i="2" s="1"/>
  <c r="H870" i="2" s="1"/>
  <c r="I870" i="2" s="1"/>
  <c r="J870" i="2" s="1"/>
  <c r="F665" i="2"/>
  <c r="G665" i="2" s="1"/>
  <c r="H665" i="2" s="1"/>
  <c r="I665" i="2" s="1"/>
  <c r="J665" i="2" s="1"/>
  <c r="F70" i="2"/>
  <c r="G70" i="2" s="1"/>
  <c r="H70" i="2" s="1"/>
  <c r="I70" i="2" s="1"/>
  <c r="J70" i="2" s="1"/>
  <c r="F287" i="2" l="1"/>
  <c r="G287" i="2" s="1"/>
  <c r="H287" i="2" s="1"/>
  <c r="I287" i="2" s="1"/>
  <c r="J287" i="2" s="1"/>
  <c r="F288" i="2"/>
  <c r="G288" i="2" s="1"/>
  <c r="H288" i="2" s="1"/>
  <c r="I288" i="2" s="1"/>
  <c r="J288" i="2" s="1"/>
  <c r="F289" i="2"/>
  <c r="G289" i="2" s="1"/>
  <c r="H289" i="2" s="1"/>
  <c r="I289" i="2" s="1"/>
  <c r="J289" i="2" s="1"/>
  <c r="F290" i="2"/>
  <c r="G290" i="2" s="1"/>
  <c r="H290" i="2" s="1"/>
  <c r="I290" i="2" s="1"/>
  <c r="J290" i="2" s="1"/>
  <c r="F286" i="2"/>
  <c r="G286" i="2" s="1"/>
  <c r="H286" i="2" s="1"/>
  <c r="I286" i="2" s="1"/>
  <c r="J286" i="2" s="1"/>
  <c r="F513" i="2" l="1"/>
  <c r="G513" i="2" s="1"/>
  <c r="H513" i="2" s="1"/>
  <c r="I513" i="2" s="1"/>
  <c r="F405" i="2"/>
  <c r="G405" i="2" s="1"/>
  <c r="H405" i="2" s="1"/>
  <c r="I405" i="2" s="1"/>
  <c r="J405" i="2" s="1"/>
  <c r="F406" i="2"/>
  <c r="G406" i="2" s="1"/>
  <c r="H406" i="2" s="1"/>
  <c r="I406" i="2" s="1"/>
  <c r="J406" i="2" s="1"/>
  <c r="K720" i="2" l="1"/>
  <c r="L720" i="2" s="1"/>
  <c r="M720" i="2" s="1"/>
  <c r="K600" i="2"/>
  <c r="K598" i="2"/>
  <c r="K503" i="2"/>
  <c r="K460" i="2"/>
  <c r="K434" i="2"/>
  <c r="K259" i="2"/>
  <c r="K274" i="2"/>
  <c r="K278" i="2"/>
  <c r="K279" i="2"/>
  <c r="K280" i="2"/>
  <c r="K281" i="2"/>
  <c r="K232" i="2"/>
  <c r="K193" i="2"/>
  <c r="K72" i="2"/>
  <c r="K73" i="2"/>
  <c r="K80" i="2"/>
  <c r="K240" i="2"/>
  <c r="K244" i="2"/>
  <c r="K71" i="2"/>
  <c r="K55" i="2"/>
  <c r="K56" i="2"/>
  <c r="I400" i="2" l="1"/>
  <c r="I401" i="2"/>
  <c r="I386" i="2"/>
  <c r="H654" i="2" l="1"/>
  <c r="I654" i="2" s="1"/>
  <c r="J654" i="2" s="1"/>
  <c r="K654" i="2" s="1"/>
  <c r="L654" i="2" s="1"/>
  <c r="M654" i="2" s="1"/>
  <c r="H243" i="2"/>
  <c r="I243" i="2" s="1"/>
  <c r="H244" i="2"/>
  <c r="I244" i="2" s="1"/>
  <c r="H278" i="2"/>
  <c r="I278" i="2" s="1"/>
  <c r="H279" i="2"/>
  <c r="I279" i="2" s="1"/>
  <c r="H280" i="2"/>
  <c r="I280" i="2" s="1"/>
  <c r="H281" i="2"/>
  <c r="I281" i="2" s="1"/>
  <c r="H282" i="2"/>
  <c r="I282" i="2" s="1"/>
  <c r="H283" i="2"/>
  <c r="I283" i="2" s="1"/>
  <c r="H284" i="2"/>
  <c r="I284" i="2" s="1"/>
  <c r="H285" i="2"/>
  <c r="I285" i="2" s="1"/>
  <c r="H5" i="2"/>
  <c r="I5" i="2" s="1"/>
  <c r="H4" i="2"/>
  <c r="I4" i="2" s="1"/>
  <c r="F654" i="2" l="1"/>
  <c r="F194" i="2" l="1"/>
  <c r="G194" i="2" s="1"/>
  <c r="H194" i="2" s="1"/>
  <c r="I194" i="2" s="1"/>
  <c r="G71" i="2" l="1"/>
  <c r="H71" i="2" s="1"/>
  <c r="I71" i="2" s="1"/>
  <c r="G72" i="2"/>
  <c r="H72" i="2" s="1"/>
  <c r="I72" i="2" s="1"/>
  <c r="G73" i="2"/>
  <c r="H73" i="2" s="1"/>
  <c r="I73" i="2" s="1"/>
  <c r="G336" i="2"/>
  <c r="H336" i="2" s="1"/>
  <c r="I336" i="2" s="1"/>
  <c r="G351" i="2"/>
  <c r="H351" i="2" s="1"/>
  <c r="I351" i="2" s="1"/>
  <c r="G364" i="2"/>
  <c r="H364" i="2" s="1"/>
  <c r="I364" i="2" s="1"/>
  <c r="J364" i="2" s="1"/>
  <c r="G367" i="2"/>
  <c r="H367" i="2" s="1"/>
  <c r="I367" i="2" s="1"/>
  <c r="G386" i="2"/>
  <c r="G400" i="2"/>
  <c r="G401" i="2"/>
  <c r="G434" i="2"/>
  <c r="H434" i="2" s="1"/>
  <c r="I434" i="2" s="1"/>
  <c r="G458" i="2"/>
  <c r="H458" i="2" s="1"/>
  <c r="I458" i="2" s="1"/>
  <c r="G461" i="2"/>
  <c r="H461" i="2" s="1"/>
  <c r="I461" i="2" s="1"/>
  <c r="G578" i="2"/>
  <c r="H578" i="2" s="1"/>
  <c r="I578" i="2" s="1"/>
  <c r="G579" i="2"/>
  <c r="H579" i="2" s="1"/>
  <c r="I579" i="2" s="1"/>
  <c r="J579" i="2" s="1"/>
  <c r="G580" i="2"/>
  <c r="H580" i="2" s="1"/>
  <c r="I580" i="2" s="1"/>
  <c r="G599" i="2"/>
  <c r="H599" i="2" s="1"/>
  <c r="I599" i="2" s="1"/>
  <c r="G600" i="2"/>
  <c r="H600" i="2" s="1"/>
  <c r="I600" i="2" s="1"/>
  <c r="G601" i="2"/>
  <c r="H601" i="2" s="1"/>
  <c r="I601" i="2" s="1"/>
  <c r="J601" i="2" s="1"/>
  <c r="K601" i="2" s="1"/>
  <c r="L601" i="2" s="1"/>
  <c r="M601" i="2" s="1"/>
  <c r="G602" i="2"/>
  <c r="H602" i="2" s="1"/>
  <c r="I602" i="2" s="1"/>
  <c r="J602" i="2" s="1"/>
  <c r="K602" i="2" s="1"/>
  <c r="L602" i="2" s="1"/>
  <c r="M602" i="2" s="1"/>
  <c r="G603" i="2"/>
  <c r="H603" i="2" s="1"/>
  <c r="I603" i="2" s="1"/>
  <c r="J603" i="2" s="1"/>
  <c r="K603" i="2" s="1"/>
  <c r="L603" i="2" s="1"/>
  <c r="M603" i="2" s="1"/>
  <c r="G604" i="2"/>
  <c r="H604" i="2" s="1"/>
  <c r="I604" i="2" s="1"/>
  <c r="J604" i="2" s="1"/>
  <c r="K604" i="2" s="1"/>
  <c r="L604" i="2" s="1"/>
  <c r="M604" i="2" s="1"/>
  <c r="F776" i="2" l="1"/>
  <c r="G776" i="2" s="1"/>
  <c r="H776" i="2" s="1"/>
  <c r="I776" i="2" s="1"/>
  <c r="F775" i="2"/>
  <c r="G775" i="2" s="1"/>
  <c r="H775" i="2" s="1"/>
  <c r="I775" i="2" s="1"/>
  <c r="F258" i="2" l="1"/>
  <c r="G258" i="2" s="1"/>
  <c r="H258" i="2" s="1"/>
  <c r="I258" i="2" s="1"/>
  <c r="F232" i="2" l="1"/>
  <c r="G232" i="2" s="1"/>
  <c r="H232" i="2" s="1"/>
  <c r="I232" i="2" s="1"/>
  <c r="F233" i="2"/>
  <c r="G233" i="2" s="1"/>
  <c r="H233" i="2" s="1"/>
  <c r="I233" i="2" s="1"/>
  <c r="F234" i="2"/>
  <c r="G234" i="2" s="1"/>
  <c r="H234" i="2" s="1"/>
  <c r="I234" i="2" s="1"/>
  <c r="F235" i="2"/>
  <c r="G235" i="2" s="1"/>
  <c r="H235" i="2" s="1"/>
  <c r="I235" i="2" s="1"/>
  <c r="J235" i="2" s="1"/>
  <c r="K235" i="2" s="1"/>
  <c r="L235" i="2" s="1"/>
  <c r="M235" i="2" s="1"/>
  <c r="F236" i="2"/>
  <c r="G236" i="2" s="1"/>
  <c r="H236" i="2" s="1"/>
  <c r="I236" i="2" s="1"/>
  <c r="J236" i="2" s="1"/>
  <c r="K236" i="2" s="1"/>
  <c r="L236" i="2" s="1"/>
  <c r="M236" i="2" s="1"/>
  <c r="F237" i="2"/>
  <c r="G237" i="2" s="1"/>
  <c r="H237" i="2" s="1"/>
  <c r="I237" i="2" s="1"/>
  <c r="J237" i="2" s="1"/>
  <c r="K237" i="2" s="1"/>
  <c r="L237" i="2" s="1"/>
  <c r="M237" i="2" s="1"/>
  <c r="F238" i="2"/>
  <c r="G238" i="2" s="1"/>
  <c r="H238" i="2" s="1"/>
  <c r="I238" i="2" s="1"/>
  <c r="J238" i="2" s="1"/>
  <c r="K238" i="2" s="1"/>
  <c r="L238" i="2" s="1"/>
  <c r="M238" i="2" s="1"/>
  <c r="F239" i="2"/>
  <c r="G239" i="2" s="1"/>
  <c r="H239" i="2" s="1"/>
  <c r="I239" i="2" s="1"/>
  <c r="F240" i="2"/>
  <c r="G240" i="2" s="1"/>
  <c r="H240" i="2" s="1"/>
  <c r="I240" i="2" s="1"/>
  <c r="F241" i="2"/>
  <c r="G241" i="2" s="1"/>
  <c r="H241" i="2" s="1"/>
  <c r="I241" i="2" s="1"/>
  <c r="J241" i="2" s="1"/>
  <c r="K241" i="2" s="1"/>
  <c r="L241" i="2" s="1"/>
  <c r="M241" i="2" s="1"/>
  <c r="F242" i="2"/>
  <c r="G242" i="2" s="1"/>
  <c r="H242" i="2" s="1"/>
  <c r="I242" i="2" s="1"/>
  <c r="J242" i="2" s="1"/>
  <c r="K242" i="2" s="1"/>
  <c r="L242" i="2" s="1"/>
  <c r="M242" i="2" s="1"/>
  <c r="F245" i="2"/>
  <c r="G245" i="2" s="1"/>
  <c r="H245" i="2" s="1"/>
  <c r="I245" i="2" s="1"/>
  <c r="J245" i="2" s="1"/>
  <c r="K245" i="2" s="1"/>
  <c r="L245" i="2" s="1"/>
  <c r="M245" i="2" s="1"/>
  <c r="F246" i="2"/>
  <c r="G246" i="2" s="1"/>
  <c r="H246" i="2" s="1"/>
  <c r="I246" i="2" s="1"/>
  <c r="J246" i="2" s="1"/>
  <c r="K246" i="2" s="1"/>
  <c r="L246" i="2" s="1"/>
  <c r="M246" i="2" s="1"/>
  <c r="F247" i="2"/>
  <c r="G247" i="2" s="1"/>
  <c r="H247" i="2" s="1"/>
  <c r="I247" i="2" s="1"/>
  <c r="J247" i="2" s="1"/>
  <c r="K247" i="2" s="1"/>
  <c r="L247" i="2" s="1"/>
  <c r="M247" i="2" s="1"/>
  <c r="F248" i="2"/>
  <c r="G248" i="2" s="1"/>
  <c r="H248" i="2" s="1"/>
  <c r="I248" i="2" s="1"/>
  <c r="J248" i="2" s="1"/>
  <c r="K248" i="2" s="1"/>
  <c r="L248" i="2" s="1"/>
  <c r="M248" i="2" s="1"/>
  <c r="F249" i="2"/>
  <c r="G249" i="2" s="1"/>
  <c r="H249" i="2" s="1"/>
  <c r="I249" i="2" s="1"/>
  <c r="J249" i="2" s="1"/>
  <c r="K249" i="2" s="1"/>
  <c r="L249" i="2" s="1"/>
  <c r="M249" i="2" s="1"/>
  <c r="F250" i="2"/>
  <c r="G250" i="2" s="1"/>
  <c r="H250" i="2" s="1"/>
  <c r="I250" i="2" s="1"/>
  <c r="J250" i="2" s="1"/>
  <c r="K250" i="2" s="1"/>
  <c r="L250" i="2" s="1"/>
  <c r="M250" i="2" s="1"/>
  <c r="F251" i="2"/>
  <c r="G251" i="2" s="1"/>
  <c r="H251" i="2" s="1"/>
  <c r="I251" i="2" s="1"/>
  <c r="J251" i="2" s="1"/>
  <c r="K251" i="2" s="1"/>
  <c r="L251" i="2" s="1"/>
  <c r="M251" i="2" s="1"/>
  <c r="F252" i="2"/>
  <c r="G252" i="2" s="1"/>
  <c r="H252" i="2" s="1"/>
  <c r="I252" i="2" s="1"/>
  <c r="J252" i="2" s="1"/>
  <c r="K252" i="2" s="1"/>
  <c r="L252" i="2" s="1"/>
  <c r="M252" i="2" s="1"/>
  <c r="F253" i="2"/>
  <c r="G253" i="2" s="1"/>
  <c r="H253" i="2" s="1"/>
  <c r="I253" i="2" s="1"/>
  <c r="J253" i="2" s="1"/>
  <c r="K253" i="2" s="1"/>
  <c r="L253" i="2" s="1"/>
  <c r="M253" i="2" s="1"/>
  <c r="F254" i="2"/>
  <c r="G254" i="2" s="1"/>
  <c r="H254" i="2" s="1"/>
  <c r="I254" i="2" s="1"/>
  <c r="J254" i="2" s="1"/>
  <c r="K254" i="2" s="1"/>
  <c r="L254" i="2" s="1"/>
  <c r="M254" i="2" s="1"/>
  <c r="F255" i="2"/>
  <c r="G255" i="2" s="1"/>
  <c r="H255" i="2" s="1"/>
  <c r="I255" i="2" s="1"/>
  <c r="F256" i="2"/>
  <c r="G256" i="2" s="1"/>
  <c r="H256" i="2" s="1"/>
  <c r="I256" i="2" s="1"/>
  <c r="J256" i="2" s="1"/>
  <c r="K256" i="2" s="1"/>
  <c r="L256" i="2" s="1"/>
  <c r="M256" i="2" s="1"/>
  <c r="F257" i="2"/>
  <c r="G257" i="2" s="1"/>
  <c r="H257" i="2" s="1"/>
  <c r="I257" i="2" s="1"/>
  <c r="J257" i="2" s="1"/>
  <c r="K257" i="2" s="1"/>
  <c r="L257" i="2" s="1"/>
  <c r="M257" i="2" s="1"/>
  <c r="F259" i="2"/>
  <c r="G259" i="2" s="1"/>
  <c r="H259" i="2" s="1"/>
  <c r="I259" i="2" s="1"/>
  <c r="F260" i="2"/>
  <c r="G260" i="2" s="1"/>
  <c r="H260" i="2" s="1"/>
  <c r="I260" i="2" s="1"/>
  <c r="J260" i="2" s="1"/>
  <c r="K260" i="2" s="1"/>
  <c r="L260" i="2" s="1"/>
  <c r="M260" i="2" s="1"/>
  <c r="F261" i="2"/>
  <c r="G261" i="2" s="1"/>
  <c r="H261" i="2" s="1"/>
  <c r="I261" i="2" s="1"/>
  <c r="J261" i="2" s="1"/>
  <c r="K261" i="2" s="1"/>
  <c r="L261" i="2" s="1"/>
  <c r="M261" i="2" s="1"/>
  <c r="F262" i="2"/>
  <c r="G262" i="2" s="1"/>
  <c r="H262" i="2" s="1"/>
  <c r="I262" i="2" s="1"/>
  <c r="J262" i="2" s="1"/>
  <c r="K262" i="2" s="1"/>
  <c r="L262" i="2" s="1"/>
  <c r="M262" i="2" s="1"/>
  <c r="F263" i="2"/>
  <c r="G263" i="2" s="1"/>
  <c r="H263" i="2" s="1"/>
  <c r="I263" i="2" s="1"/>
  <c r="J263" i="2" s="1"/>
  <c r="K263" i="2" s="1"/>
  <c r="L263" i="2" s="1"/>
  <c r="M263" i="2" s="1"/>
  <c r="F264" i="2"/>
  <c r="G264" i="2" s="1"/>
  <c r="H264" i="2" s="1"/>
  <c r="I264" i="2" s="1"/>
  <c r="F265" i="2"/>
  <c r="G265" i="2" s="1"/>
  <c r="H265" i="2" s="1"/>
  <c r="I265" i="2" s="1"/>
  <c r="J265" i="2" s="1"/>
  <c r="K265" i="2" s="1"/>
  <c r="L265" i="2" s="1"/>
  <c r="M265" i="2" s="1"/>
  <c r="F266" i="2"/>
  <c r="G266" i="2" s="1"/>
  <c r="H266" i="2" s="1"/>
  <c r="I266" i="2" s="1"/>
  <c r="J266" i="2" s="1"/>
  <c r="K266" i="2" s="1"/>
  <c r="L266" i="2" s="1"/>
  <c r="M266" i="2" s="1"/>
  <c r="F267" i="2"/>
  <c r="G267" i="2" s="1"/>
  <c r="H267" i="2" s="1"/>
  <c r="I267" i="2" s="1"/>
  <c r="J267" i="2" s="1"/>
  <c r="K267" i="2" s="1"/>
  <c r="L267" i="2" s="1"/>
  <c r="M267" i="2" s="1"/>
  <c r="F268" i="2"/>
  <c r="G268" i="2" s="1"/>
  <c r="H268" i="2" s="1"/>
  <c r="I268" i="2" s="1"/>
  <c r="J268" i="2" s="1"/>
  <c r="K268" i="2" s="1"/>
  <c r="L268" i="2" s="1"/>
  <c r="M268" i="2" s="1"/>
  <c r="F269" i="2"/>
  <c r="G269" i="2" s="1"/>
  <c r="H269" i="2" s="1"/>
  <c r="I269" i="2" s="1"/>
  <c r="J269" i="2" s="1"/>
  <c r="K269" i="2" s="1"/>
  <c r="L269" i="2" s="1"/>
  <c r="M269" i="2" s="1"/>
  <c r="F270" i="2"/>
  <c r="G270" i="2" s="1"/>
  <c r="H270" i="2" s="1"/>
  <c r="I270" i="2" s="1"/>
  <c r="F271" i="2"/>
  <c r="G271" i="2" s="1"/>
  <c r="H271" i="2" s="1"/>
  <c r="I271" i="2" s="1"/>
  <c r="J271" i="2" s="1"/>
  <c r="K271" i="2" s="1"/>
  <c r="L271" i="2" s="1"/>
  <c r="M271" i="2" s="1"/>
  <c r="F272" i="2"/>
  <c r="G272" i="2" s="1"/>
  <c r="H272" i="2" s="1"/>
  <c r="I272" i="2" s="1"/>
  <c r="F273" i="2"/>
  <c r="G273" i="2" s="1"/>
  <c r="H273" i="2" s="1"/>
  <c r="I273" i="2" s="1"/>
  <c r="F274" i="2"/>
  <c r="G274" i="2" s="1"/>
  <c r="H274" i="2" s="1"/>
  <c r="I274" i="2" s="1"/>
  <c r="F275" i="2"/>
  <c r="G275" i="2" s="1"/>
  <c r="H275" i="2" s="1"/>
  <c r="I275" i="2" s="1"/>
  <c r="F276" i="2"/>
  <c r="G276" i="2" s="1"/>
  <c r="H276" i="2" s="1"/>
  <c r="I276" i="2" s="1"/>
  <c r="J276" i="2" s="1"/>
  <c r="K276" i="2" s="1"/>
  <c r="L276" i="2" s="1"/>
  <c r="M276" i="2" s="1"/>
  <c r="F277" i="2"/>
  <c r="G277" i="2" s="1"/>
  <c r="H277" i="2" s="1"/>
  <c r="I277" i="2" s="1"/>
  <c r="J277" i="2" s="1"/>
  <c r="K277" i="2" s="1"/>
  <c r="L277" i="2" s="1"/>
  <c r="M277" i="2" s="1"/>
  <c r="F293" i="2"/>
  <c r="G293" i="2" s="1"/>
  <c r="H293" i="2" s="1"/>
  <c r="I293" i="2" s="1"/>
  <c r="F294" i="2"/>
  <c r="G294" i="2" s="1"/>
  <c r="H294" i="2" s="1"/>
  <c r="I294" i="2" s="1"/>
  <c r="J294" i="2" s="1"/>
  <c r="K294" i="2" s="1"/>
  <c r="L294" i="2" s="1"/>
  <c r="M294" i="2" s="1"/>
  <c r="F295" i="2"/>
  <c r="G295" i="2" s="1"/>
  <c r="H295" i="2" s="1"/>
  <c r="I295" i="2" s="1"/>
  <c r="J295" i="2" s="1"/>
  <c r="K295" i="2" s="1"/>
  <c r="L295" i="2" s="1"/>
  <c r="M295" i="2" s="1"/>
  <c r="F296" i="2"/>
  <c r="G296" i="2" s="1"/>
  <c r="H296" i="2" s="1"/>
  <c r="I296" i="2" s="1"/>
  <c r="F297" i="2"/>
  <c r="G297" i="2" s="1"/>
  <c r="H297" i="2" s="1"/>
  <c r="I297" i="2" s="1"/>
  <c r="F298" i="2"/>
  <c r="G298" i="2" s="1"/>
  <c r="H298" i="2" s="1"/>
  <c r="I298" i="2" s="1"/>
  <c r="J298" i="2" s="1"/>
  <c r="K298" i="2" s="1"/>
  <c r="F299" i="2"/>
  <c r="G299" i="2" s="1"/>
  <c r="H299" i="2" s="1"/>
  <c r="I299" i="2" s="1"/>
  <c r="F300" i="2"/>
  <c r="G300" i="2" s="1"/>
  <c r="H300" i="2" s="1"/>
  <c r="I300" i="2" s="1"/>
  <c r="J300" i="2" s="1"/>
  <c r="K300" i="2" s="1"/>
  <c r="L300" i="2" s="1"/>
  <c r="M300" i="2" s="1"/>
  <c r="F301" i="2"/>
  <c r="G301" i="2" s="1"/>
  <c r="H301" i="2" s="1"/>
  <c r="I301" i="2" s="1"/>
  <c r="J301" i="2" s="1"/>
  <c r="K301" i="2" s="1"/>
  <c r="L301" i="2" s="1"/>
  <c r="M301" i="2" s="1"/>
  <c r="F302" i="2"/>
  <c r="G302" i="2" s="1"/>
  <c r="H302" i="2" s="1"/>
  <c r="I302" i="2" s="1"/>
  <c r="F303" i="2"/>
  <c r="G303" i="2" s="1"/>
  <c r="H303" i="2" s="1"/>
  <c r="I303" i="2" s="1"/>
  <c r="J303" i="2" s="1"/>
  <c r="K303" i="2" s="1"/>
  <c r="L303" i="2" s="1"/>
  <c r="M303" i="2" s="1"/>
  <c r="F304" i="2"/>
  <c r="G304" i="2" s="1"/>
  <c r="H304" i="2" s="1"/>
  <c r="I304" i="2" s="1"/>
  <c r="F305" i="2"/>
  <c r="G305" i="2" s="1"/>
  <c r="H305" i="2" s="1"/>
  <c r="I305" i="2" s="1"/>
  <c r="J305" i="2" s="1"/>
  <c r="K305" i="2" s="1"/>
  <c r="L305" i="2" s="1"/>
  <c r="M305" i="2" s="1"/>
  <c r="F306" i="2"/>
  <c r="G306" i="2" s="1"/>
  <c r="H306" i="2" s="1"/>
  <c r="I306" i="2" s="1"/>
  <c r="F307" i="2"/>
  <c r="G307" i="2" s="1"/>
  <c r="H307" i="2" s="1"/>
  <c r="I307" i="2" s="1"/>
  <c r="J307" i="2" s="1"/>
  <c r="K307" i="2" s="1"/>
  <c r="L307" i="2" s="1"/>
  <c r="M307" i="2" s="1"/>
  <c r="F308" i="2"/>
  <c r="G308" i="2" s="1"/>
  <c r="H308" i="2" s="1"/>
  <c r="I308" i="2" s="1"/>
  <c r="J308" i="2" s="1"/>
  <c r="K308" i="2" s="1"/>
  <c r="L308" i="2" s="1"/>
  <c r="M308" i="2" s="1"/>
  <c r="F309" i="2"/>
  <c r="G309" i="2" s="1"/>
  <c r="H309" i="2" s="1"/>
  <c r="I309" i="2" s="1"/>
  <c r="J309" i="2" s="1"/>
  <c r="K309" i="2" s="1"/>
  <c r="L309" i="2" s="1"/>
  <c r="M309" i="2" s="1"/>
  <c r="F310" i="2"/>
  <c r="G310" i="2" s="1"/>
  <c r="H310" i="2" s="1"/>
  <c r="I310" i="2" s="1"/>
  <c r="F311" i="2"/>
  <c r="G311" i="2" s="1"/>
  <c r="H311" i="2" s="1"/>
  <c r="I311" i="2" s="1"/>
  <c r="F312" i="2"/>
  <c r="G312" i="2" s="1"/>
  <c r="H312" i="2" s="1"/>
  <c r="I312" i="2" s="1"/>
  <c r="F313" i="2"/>
  <c r="G313" i="2" s="1"/>
  <c r="H313" i="2" s="1"/>
  <c r="I313" i="2" s="1"/>
  <c r="F314" i="2"/>
  <c r="G314" i="2" s="1"/>
  <c r="H314" i="2" s="1"/>
  <c r="I314" i="2" s="1"/>
  <c r="F315" i="2"/>
  <c r="G315" i="2" s="1"/>
  <c r="H315" i="2" s="1"/>
  <c r="I315" i="2" s="1"/>
  <c r="F316" i="2"/>
  <c r="G316" i="2" s="1"/>
  <c r="H316" i="2" s="1"/>
  <c r="I316" i="2" s="1"/>
  <c r="F317" i="2"/>
  <c r="G317" i="2" s="1"/>
  <c r="H317" i="2" s="1"/>
  <c r="I317" i="2" s="1"/>
  <c r="J317" i="2" s="1"/>
  <c r="F318" i="2"/>
  <c r="G318" i="2" s="1"/>
  <c r="H318" i="2" s="1"/>
  <c r="I318" i="2" s="1"/>
  <c r="F319" i="2"/>
  <c r="G319" i="2" s="1"/>
  <c r="H319" i="2" s="1"/>
  <c r="I319" i="2" s="1"/>
  <c r="F320" i="2"/>
  <c r="G320" i="2" s="1"/>
  <c r="H320" i="2" s="1"/>
  <c r="I320" i="2" s="1"/>
  <c r="F321" i="2"/>
  <c r="G321" i="2" s="1"/>
  <c r="H321" i="2" s="1"/>
  <c r="I321" i="2" s="1"/>
  <c r="F322" i="2"/>
  <c r="G322" i="2" s="1"/>
  <c r="H322" i="2" s="1"/>
  <c r="I322" i="2" s="1"/>
  <c r="F323" i="2"/>
  <c r="G323" i="2" s="1"/>
  <c r="H323" i="2" s="1"/>
  <c r="I323" i="2" s="1"/>
  <c r="F324" i="2"/>
  <c r="G324" i="2" s="1"/>
  <c r="H324" i="2" s="1"/>
  <c r="I324" i="2" s="1"/>
  <c r="F325" i="2"/>
  <c r="G325" i="2" s="1"/>
  <c r="H325" i="2" s="1"/>
  <c r="I325" i="2" s="1"/>
  <c r="J325" i="2" s="1"/>
  <c r="K325" i="2" s="1"/>
  <c r="L325" i="2" s="1"/>
  <c r="M325" i="2" s="1"/>
  <c r="F326" i="2"/>
  <c r="G326" i="2" s="1"/>
  <c r="H326" i="2" s="1"/>
  <c r="I326" i="2" s="1"/>
  <c r="J326" i="2" s="1"/>
  <c r="K326" i="2" s="1"/>
  <c r="L326" i="2" s="1"/>
  <c r="M326" i="2" s="1"/>
  <c r="F327" i="2"/>
  <c r="G327" i="2" s="1"/>
  <c r="H327" i="2" s="1"/>
  <c r="I327" i="2" s="1"/>
  <c r="J327" i="2" s="1"/>
  <c r="K327" i="2" s="1"/>
  <c r="L327" i="2" s="1"/>
  <c r="M327" i="2" s="1"/>
  <c r="F328" i="2"/>
  <c r="G328" i="2" s="1"/>
  <c r="H328" i="2" s="1"/>
  <c r="I328" i="2" s="1"/>
  <c r="J328" i="2" s="1"/>
  <c r="K328" i="2" s="1"/>
  <c r="L328" i="2" s="1"/>
  <c r="M328" i="2" s="1"/>
  <c r="F329" i="2"/>
  <c r="G329" i="2" s="1"/>
  <c r="H329" i="2" s="1"/>
  <c r="I329" i="2" s="1"/>
  <c r="J329" i="2" s="1"/>
  <c r="K329" i="2" s="1"/>
  <c r="L329" i="2" s="1"/>
  <c r="M329" i="2" s="1"/>
  <c r="F330" i="2"/>
  <c r="G330" i="2" s="1"/>
  <c r="H330" i="2" s="1"/>
  <c r="I330" i="2" s="1"/>
  <c r="J330" i="2" s="1"/>
  <c r="K330" i="2" s="1"/>
  <c r="L330" i="2" s="1"/>
  <c r="M330" i="2" s="1"/>
  <c r="F331" i="2"/>
  <c r="G331" i="2" s="1"/>
  <c r="H331" i="2" s="1"/>
  <c r="I331" i="2" s="1"/>
  <c r="J331" i="2" s="1"/>
  <c r="K331" i="2" s="1"/>
  <c r="L331" i="2" s="1"/>
  <c r="M331" i="2" s="1"/>
  <c r="F332" i="2"/>
  <c r="G332" i="2" s="1"/>
  <c r="H332" i="2" s="1"/>
  <c r="I332" i="2" s="1"/>
  <c r="J332" i="2" s="1"/>
  <c r="K332" i="2" s="1"/>
  <c r="L332" i="2" s="1"/>
  <c r="M332" i="2" s="1"/>
  <c r="F333" i="2"/>
  <c r="G333" i="2" s="1"/>
  <c r="H333" i="2" s="1"/>
  <c r="I333" i="2" s="1"/>
  <c r="J333" i="2" s="1"/>
  <c r="K333" i="2" s="1"/>
  <c r="L333" i="2" s="1"/>
  <c r="M333" i="2" s="1"/>
  <c r="F334" i="2"/>
  <c r="G334" i="2" s="1"/>
  <c r="H334" i="2" s="1"/>
  <c r="I334" i="2" s="1"/>
  <c r="F335" i="2"/>
  <c r="G335" i="2" s="1"/>
  <c r="H335" i="2" s="1"/>
  <c r="I335" i="2" s="1"/>
  <c r="F337" i="2"/>
  <c r="G337" i="2" s="1"/>
  <c r="H337" i="2" s="1"/>
  <c r="I337" i="2" s="1"/>
  <c r="F338" i="2"/>
  <c r="G338" i="2" s="1"/>
  <c r="H338" i="2" s="1"/>
  <c r="I338" i="2" s="1"/>
  <c r="F339" i="2"/>
  <c r="G339" i="2" s="1"/>
  <c r="H339" i="2" s="1"/>
  <c r="I339" i="2" s="1"/>
  <c r="F340" i="2"/>
  <c r="G340" i="2" s="1"/>
  <c r="H340" i="2" s="1"/>
  <c r="I340" i="2" s="1"/>
  <c r="F341" i="2"/>
  <c r="G341" i="2" s="1"/>
  <c r="H341" i="2" s="1"/>
  <c r="I341" i="2" s="1"/>
  <c r="J341" i="2" s="1"/>
  <c r="K341" i="2" s="1"/>
  <c r="L341" i="2" s="1"/>
  <c r="M341" i="2" s="1"/>
  <c r="F346" i="2"/>
  <c r="G346" i="2" s="1"/>
  <c r="H346" i="2" s="1"/>
  <c r="I346" i="2" s="1"/>
  <c r="F347" i="2"/>
  <c r="G347" i="2" s="1"/>
  <c r="H347" i="2" s="1"/>
  <c r="I347" i="2" s="1"/>
  <c r="J347" i="2" s="1"/>
  <c r="K347" i="2" s="1"/>
  <c r="L347" i="2" s="1"/>
  <c r="M347" i="2" s="1"/>
  <c r="F348" i="2"/>
  <c r="G348" i="2" s="1"/>
  <c r="H348" i="2" s="1"/>
  <c r="I348" i="2" s="1"/>
  <c r="J348" i="2" s="1"/>
  <c r="K348" i="2" s="1"/>
  <c r="L348" i="2" s="1"/>
  <c r="M348" i="2" s="1"/>
  <c r="F349" i="2"/>
  <c r="G349" i="2" s="1"/>
  <c r="H349" i="2" s="1"/>
  <c r="I349" i="2" s="1"/>
  <c r="J349" i="2" s="1"/>
  <c r="K349" i="2" s="1"/>
  <c r="L349" i="2" s="1"/>
  <c r="M349" i="2" s="1"/>
  <c r="F350" i="2"/>
  <c r="G350" i="2" s="1"/>
  <c r="H350" i="2" s="1"/>
  <c r="I350" i="2" s="1"/>
  <c r="J350" i="2" s="1"/>
  <c r="K350" i="2" s="1"/>
  <c r="L350" i="2" s="1"/>
  <c r="M350" i="2" s="1"/>
  <c r="F352" i="2"/>
  <c r="G352" i="2" s="1"/>
  <c r="H352" i="2" s="1"/>
  <c r="I352" i="2" s="1"/>
  <c r="J352" i="2" s="1"/>
  <c r="K352" i="2" s="1"/>
  <c r="L352" i="2" s="1"/>
  <c r="M352" i="2" s="1"/>
  <c r="F353" i="2"/>
  <c r="G353" i="2" s="1"/>
  <c r="H353" i="2" s="1"/>
  <c r="I353" i="2" s="1"/>
  <c r="J353" i="2" s="1"/>
  <c r="K353" i="2" s="1"/>
  <c r="L353" i="2" s="1"/>
  <c r="M353" i="2" s="1"/>
  <c r="F354" i="2"/>
  <c r="G354" i="2" s="1"/>
  <c r="H354" i="2" s="1"/>
  <c r="I354" i="2" s="1"/>
  <c r="J354" i="2" s="1"/>
  <c r="K354" i="2" s="1"/>
  <c r="L354" i="2" s="1"/>
  <c r="M354" i="2" s="1"/>
  <c r="F355" i="2"/>
  <c r="G355" i="2" s="1"/>
  <c r="H355" i="2" s="1"/>
  <c r="I355" i="2" s="1"/>
  <c r="J355" i="2" s="1"/>
  <c r="K355" i="2" s="1"/>
  <c r="L355" i="2" s="1"/>
  <c r="M355" i="2" s="1"/>
  <c r="F356" i="2"/>
  <c r="G356" i="2" s="1"/>
  <c r="H356" i="2" s="1"/>
  <c r="I356" i="2" s="1"/>
  <c r="F357" i="2"/>
  <c r="G357" i="2" s="1"/>
  <c r="H357" i="2" s="1"/>
  <c r="I357" i="2" s="1"/>
  <c r="J357" i="2" s="1"/>
  <c r="K357" i="2" s="1"/>
  <c r="L357" i="2" s="1"/>
  <c r="M357" i="2" s="1"/>
  <c r="F358" i="2"/>
  <c r="G358" i="2" s="1"/>
  <c r="H358" i="2" s="1"/>
  <c r="I358" i="2" s="1"/>
  <c r="F359" i="2"/>
  <c r="G359" i="2" s="1"/>
  <c r="H359" i="2" s="1"/>
  <c r="I359" i="2" s="1"/>
  <c r="J359" i="2" s="1"/>
  <c r="K359" i="2" s="1"/>
  <c r="L359" i="2" s="1"/>
  <c r="M359" i="2" s="1"/>
  <c r="F360" i="2"/>
  <c r="G360" i="2" s="1"/>
  <c r="H360" i="2" s="1"/>
  <c r="I360" i="2" s="1"/>
  <c r="J360" i="2" s="1"/>
  <c r="K360" i="2" s="1"/>
  <c r="L360" i="2" s="1"/>
  <c r="M360" i="2" s="1"/>
  <c r="F361" i="2"/>
  <c r="G361" i="2" s="1"/>
  <c r="H361" i="2" s="1"/>
  <c r="I361" i="2" s="1"/>
  <c r="J361" i="2" s="1"/>
  <c r="K361" i="2" s="1"/>
  <c r="L361" i="2" s="1"/>
  <c r="M361" i="2" s="1"/>
  <c r="F362" i="2"/>
  <c r="G362" i="2" s="1"/>
  <c r="H362" i="2" s="1"/>
  <c r="I362" i="2" s="1"/>
  <c r="J362" i="2" s="1"/>
  <c r="K362" i="2" s="1"/>
  <c r="L362" i="2" s="1"/>
  <c r="M362" i="2" s="1"/>
  <c r="F363" i="2"/>
  <c r="G363" i="2" s="1"/>
  <c r="H363" i="2" s="1"/>
  <c r="I363" i="2" s="1"/>
  <c r="J363" i="2" s="1"/>
  <c r="K363" i="2" s="1"/>
  <c r="L363" i="2" s="1"/>
  <c r="M363" i="2" s="1"/>
  <c r="F365" i="2"/>
  <c r="G365" i="2" s="1"/>
  <c r="H365" i="2" s="1"/>
  <c r="I365" i="2" s="1"/>
  <c r="J365" i="2" s="1"/>
  <c r="K365" i="2" s="1"/>
  <c r="L365" i="2" s="1"/>
  <c r="M365" i="2" s="1"/>
  <c r="F366" i="2"/>
  <c r="G366" i="2" s="1"/>
  <c r="H366" i="2" s="1"/>
  <c r="I366" i="2" s="1"/>
  <c r="F368" i="2"/>
  <c r="G368" i="2" s="1"/>
  <c r="H368" i="2" s="1"/>
  <c r="I368" i="2" s="1"/>
  <c r="F369" i="2"/>
  <c r="G369" i="2" s="1"/>
  <c r="H369" i="2" s="1"/>
  <c r="I369" i="2" s="1"/>
  <c r="F370" i="2"/>
  <c r="G370" i="2" s="1"/>
  <c r="H370" i="2" s="1"/>
  <c r="I370" i="2" s="1"/>
  <c r="F371" i="2"/>
  <c r="G371" i="2" s="1"/>
  <c r="H371" i="2" s="1"/>
  <c r="I371" i="2" s="1"/>
  <c r="F372" i="2"/>
  <c r="G372" i="2" s="1"/>
  <c r="H372" i="2" s="1"/>
  <c r="I372" i="2" s="1"/>
  <c r="F373" i="2"/>
  <c r="G373" i="2" s="1"/>
  <c r="H373" i="2" s="1"/>
  <c r="I373" i="2" s="1"/>
  <c r="F374" i="2"/>
  <c r="G374" i="2" s="1"/>
  <c r="H374" i="2" s="1"/>
  <c r="I374" i="2" s="1"/>
  <c r="F375" i="2"/>
  <c r="G375" i="2" s="1"/>
  <c r="H375" i="2" s="1"/>
  <c r="I375" i="2" s="1"/>
  <c r="J375" i="2" s="1"/>
  <c r="K375" i="2" s="1"/>
  <c r="L375" i="2" s="1"/>
  <c r="M375" i="2" s="1"/>
  <c r="F376" i="2"/>
  <c r="G376" i="2" s="1"/>
  <c r="H376" i="2" s="1"/>
  <c r="I376" i="2" s="1"/>
  <c r="J376" i="2" s="1"/>
  <c r="K376" i="2" s="1"/>
  <c r="L376" i="2" s="1"/>
  <c r="M376" i="2" s="1"/>
  <c r="F377" i="2"/>
  <c r="G377" i="2" s="1"/>
  <c r="H377" i="2" s="1"/>
  <c r="I377" i="2" s="1"/>
  <c r="J377" i="2" s="1"/>
  <c r="K377" i="2" s="1"/>
  <c r="L377" i="2" s="1"/>
  <c r="M377" i="2" s="1"/>
  <c r="F378" i="2"/>
  <c r="G378" i="2" s="1"/>
  <c r="H378" i="2" s="1"/>
  <c r="I378" i="2" s="1"/>
  <c r="J378" i="2" s="1"/>
  <c r="K378" i="2" s="1"/>
  <c r="L378" i="2" s="1"/>
  <c r="M378" i="2" s="1"/>
  <c r="F379" i="2"/>
  <c r="G379" i="2" s="1"/>
  <c r="H379" i="2" s="1"/>
  <c r="I379" i="2" s="1"/>
  <c r="J379" i="2" s="1"/>
  <c r="K379" i="2" s="1"/>
  <c r="L379" i="2" s="1"/>
  <c r="M379" i="2" s="1"/>
  <c r="F380" i="2"/>
  <c r="G380" i="2" s="1"/>
  <c r="H380" i="2" s="1"/>
  <c r="I380" i="2" s="1"/>
  <c r="J380" i="2" s="1"/>
  <c r="K380" i="2" s="1"/>
  <c r="L380" i="2" s="1"/>
  <c r="M380" i="2" s="1"/>
  <c r="F381" i="2"/>
  <c r="G381" i="2" s="1"/>
  <c r="H381" i="2" s="1"/>
  <c r="I381" i="2" s="1"/>
  <c r="J381" i="2" s="1"/>
  <c r="K381" i="2" s="1"/>
  <c r="L381" i="2" s="1"/>
  <c r="M381" i="2" s="1"/>
  <c r="F382" i="2"/>
  <c r="G382" i="2" s="1"/>
  <c r="H382" i="2" s="1"/>
  <c r="I382" i="2" s="1"/>
  <c r="F383" i="2"/>
  <c r="G383" i="2" s="1"/>
  <c r="H383" i="2" s="1"/>
  <c r="I383" i="2" s="1"/>
  <c r="J383" i="2" s="1"/>
  <c r="K383" i="2" s="1"/>
  <c r="L383" i="2" s="1"/>
  <c r="M383" i="2" s="1"/>
  <c r="F384" i="2"/>
  <c r="G384" i="2" s="1"/>
  <c r="H384" i="2" s="1"/>
  <c r="I384" i="2" s="1"/>
  <c r="J384" i="2" s="1"/>
  <c r="K384" i="2" s="1"/>
  <c r="L384" i="2" s="1"/>
  <c r="M384" i="2" s="1"/>
  <c r="F385" i="2"/>
  <c r="G385" i="2" s="1"/>
  <c r="H385" i="2" s="1"/>
  <c r="I385" i="2" s="1"/>
  <c r="J385" i="2" s="1"/>
  <c r="K385" i="2" s="1"/>
  <c r="L385" i="2" s="1"/>
  <c r="M385" i="2" s="1"/>
  <c r="F387" i="2"/>
  <c r="G387" i="2" s="1"/>
  <c r="H387" i="2" s="1"/>
  <c r="I387" i="2" s="1"/>
  <c r="J387" i="2" s="1"/>
  <c r="F388" i="2"/>
  <c r="G388" i="2" s="1"/>
  <c r="H388" i="2" s="1"/>
  <c r="I388" i="2" s="1"/>
  <c r="J388" i="2" s="1"/>
  <c r="K388" i="2" s="1"/>
  <c r="L388" i="2" s="1"/>
  <c r="M388" i="2" s="1"/>
  <c r="F389" i="2"/>
  <c r="G389" i="2" s="1"/>
  <c r="H389" i="2" s="1"/>
  <c r="I389" i="2" s="1"/>
  <c r="F390" i="2"/>
  <c r="G390" i="2" s="1"/>
  <c r="H390" i="2" s="1"/>
  <c r="I390" i="2" s="1"/>
  <c r="F394" i="2"/>
  <c r="G394" i="2" s="1"/>
  <c r="H394" i="2" s="1"/>
  <c r="I394" i="2" s="1"/>
  <c r="J394" i="2" s="1"/>
  <c r="K394" i="2" s="1"/>
  <c r="L394" i="2" s="1"/>
  <c r="M394" i="2" s="1"/>
  <c r="F395" i="2"/>
  <c r="G395" i="2" s="1"/>
  <c r="H395" i="2" s="1"/>
  <c r="I395" i="2" s="1"/>
  <c r="J395" i="2" s="1"/>
  <c r="K395" i="2" s="1"/>
  <c r="L395" i="2" s="1"/>
  <c r="M395" i="2" s="1"/>
  <c r="F396" i="2"/>
  <c r="G396" i="2" s="1"/>
  <c r="H396" i="2" s="1"/>
  <c r="I396" i="2" s="1"/>
  <c r="J396" i="2" s="1"/>
  <c r="K396" i="2" s="1"/>
  <c r="L396" i="2" s="1"/>
  <c r="M396" i="2" s="1"/>
  <c r="F397" i="2"/>
  <c r="G397" i="2" s="1"/>
  <c r="H397" i="2" s="1"/>
  <c r="I397" i="2" s="1"/>
  <c r="J397" i="2" s="1"/>
  <c r="K397" i="2" s="1"/>
  <c r="L397" i="2" s="1"/>
  <c r="M397" i="2" s="1"/>
  <c r="F398" i="2"/>
  <c r="G398" i="2" s="1"/>
  <c r="H398" i="2" s="1"/>
  <c r="I398" i="2" s="1"/>
  <c r="F399" i="2"/>
  <c r="G399" i="2" s="1"/>
  <c r="H399" i="2" s="1"/>
  <c r="I399" i="2" s="1"/>
  <c r="F402" i="2"/>
  <c r="G402" i="2" s="1"/>
  <c r="H402" i="2" s="1"/>
  <c r="I402" i="2" s="1"/>
  <c r="J402" i="2" s="1"/>
  <c r="K402" i="2" s="1"/>
  <c r="L402" i="2" s="1"/>
  <c r="M402" i="2" s="1"/>
  <c r="F403" i="2"/>
  <c r="G403" i="2" s="1"/>
  <c r="H403" i="2" s="1"/>
  <c r="I403" i="2" s="1"/>
  <c r="J403" i="2" s="1"/>
  <c r="K403" i="2" s="1"/>
  <c r="L403" i="2" s="1"/>
  <c r="M403" i="2" s="1"/>
  <c r="F404" i="2"/>
  <c r="G404" i="2" s="1"/>
  <c r="H404" i="2" s="1"/>
  <c r="I404" i="2" s="1"/>
  <c r="J404" i="2" s="1"/>
  <c r="K404" i="2" s="1"/>
  <c r="L404" i="2" s="1"/>
  <c r="M404" i="2" s="1"/>
  <c r="F407" i="2"/>
  <c r="G407" i="2" s="1"/>
  <c r="H407" i="2" s="1"/>
  <c r="I407" i="2" s="1"/>
  <c r="J407" i="2" s="1"/>
  <c r="K407" i="2" s="1"/>
  <c r="L407" i="2" s="1"/>
  <c r="M407" i="2" s="1"/>
  <c r="F408" i="2"/>
  <c r="G408" i="2" s="1"/>
  <c r="H408" i="2" s="1"/>
  <c r="I408" i="2" s="1"/>
  <c r="J408" i="2" s="1"/>
  <c r="K408" i="2" s="1"/>
  <c r="L408" i="2" s="1"/>
  <c r="M408" i="2" s="1"/>
  <c r="F409" i="2"/>
  <c r="G409" i="2" s="1"/>
  <c r="H409" i="2" s="1"/>
  <c r="I409" i="2" s="1"/>
  <c r="J409" i="2" s="1"/>
  <c r="K409" i="2" s="1"/>
  <c r="L409" i="2" s="1"/>
  <c r="M409" i="2" s="1"/>
  <c r="F410" i="2"/>
  <c r="G410" i="2" s="1"/>
  <c r="H410" i="2" s="1"/>
  <c r="I410" i="2" s="1"/>
  <c r="F411" i="2"/>
  <c r="G411" i="2" s="1"/>
  <c r="H411" i="2" s="1"/>
  <c r="I411" i="2" s="1"/>
  <c r="J411" i="2" s="1"/>
  <c r="K411" i="2" s="1"/>
  <c r="L411" i="2" s="1"/>
  <c r="M411" i="2" s="1"/>
  <c r="F412" i="2"/>
  <c r="G412" i="2" s="1"/>
  <c r="H412" i="2" s="1"/>
  <c r="I412" i="2" s="1"/>
  <c r="J412" i="2" s="1"/>
  <c r="K412" i="2" s="1"/>
  <c r="L412" i="2" s="1"/>
  <c r="M412" i="2" s="1"/>
  <c r="F413" i="2"/>
  <c r="G413" i="2" s="1"/>
  <c r="H413" i="2" s="1"/>
  <c r="I413" i="2" s="1"/>
  <c r="J413" i="2" s="1"/>
  <c r="K413" i="2" s="1"/>
  <c r="L413" i="2" s="1"/>
  <c r="M413" i="2" s="1"/>
  <c r="F414" i="2"/>
  <c r="G414" i="2" s="1"/>
  <c r="H414" i="2" s="1"/>
  <c r="I414" i="2" s="1"/>
  <c r="J414" i="2" s="1"/>
  <c r="K414" i="2" s="1"/>
  <c r="L414" i="2" s="1"/>
  <c r="M414" i="2" s="1"/>
  <c r="F415" i="2"/>
  <c r="G415" i="2" s="1"/>
  <c r="H415" i="2" s="1"/>
  <c r="I415" i="2" s="1"/>
  <c r="F416" i="2"/>
  <c r="G416" i="2" s="1"/>
  <c r="H416" i="2" s="1"/>
  <c r="I416" i="2" s="1"/>
  <c r="J416" i="2" s="1"/>
  <c r="K416" i="2" s="1"/>
  <c r="L416" i="2" s="1"/>
  <c r="M416" i="2" s="1"/>
  <c r="F417" i="2"/>
  <c r="G417" i="2" s="1"/>
  <c r="H417" i="2" s="1"/>
  <c r="I417" i="2" s="1"/>
  <c r="J417" i="2" s="1"/>
  <c r="K417" i="2" s="1"/>
  <c r="L417" i="2" s="1"/>
  <c r="M417" i="2" s="1"/>
  <c r="F418" i="2"/>
  <c r="G418" i="2" s="1"/>
  <c r="H418" i="2" s="1"/>
  <c r="I418" i="2" s="1"/>
  <c r="J418" i="2" s="1"/>
  <c r="K418" i="2" s="1"/>
  <c r="L418" i="2" s="1"/>
  <c r="M418" i="2" s="1"/>
  <c r="F419" i="2"/>
  <c r="G419" i="2" s="1"/>
  <c r="H419" i="2" s="1"/>
  <c r="I419" i="2" s="1"/>
  <c r="J419" i="2" s="1"/>
  <c r="K419" i="2" s="1"/>
  <c r="L419" i="2" s="1"/>
  <c r="M419" i="2" s="1"/>
  <c r="F420" i="2"/>
  <c r="G420" i="2" s="1"/>
  <c r="H420" i="2" s="1"/>
  <c r="I420" i="2" s="1"/>
  <c r="F421" i="2"/>
  <c r="G421" i="2" s="1"/>
  <c r="H421" i="2" s="1"/>
  <c r="I421" i="2" s="1"/>
  <c r="J421" i="2" s="1"/>
  <c r="K421" i="2" s="1"/>
  <c r="L421" i="2" s="1"/>
  <c r="M421" i="2" s="1"/>
  <c r="F422" i="2"/>
  <c r="G422" i="2" s="1"/>
  <c r="H422" i="2" s="1"/>
  <c r="I422" i="2" s="1"/>
  <c r="J422" i="2" s="1"/>
  <c r="K422" i="2" s="1"/>
  <c r="L422" i="2" s="1"/>
  <c r="M422" i="2" s="1"/>
  <c r="F423" i="2"/>
  <c r="G423" i="2" s="1"/>
  <c r="H423" i="2" s="1"/>
  <c r="I423" i="2" s="1"/>
  <c r="J423" i="2" s="1"/>
  <c r="K423" i="2" s="1"/>
  <c r="L423" i="2" s="1"/>
  <c r="M423" i="2" s="1"/>
  <c r="F424" i="2"/>
  <c r="G424" i="2" s="1"/>
  <c r="H424" i="2" s="1"/>
  <c r="I424" i="2" s="1"/>
  <c r="J424" i="2" s="1"/>
  <c r="K424" i="2" s="1"/>
  <c r="L424" i="2" s="1"/>
  <c r="M424" i="2" s="1"/>
  <c r="F425" i="2"/>
  <c r="G425" i="2" s="1"/>
  <c r="H425" i="2" s="1"/>
  <c r="I425" i="2" s="1"/>
  <c r="J425" i="2" s="1"/>
  <c r="K425" i="2" s="1"/>
  <c r="L425" i="2" s="1"/>
  <c r="M425" i="2" s="1"/>
  <c r="F426" i="2"/>
  <c r="G426" i="2" s="1"/>
  <c r="H426" i="2" s="1"/>
  <c r="I426" i="2" s="1"/>
  <c r="J426" i="2" s="1"/>
  <c r="K426" i="2" s="1"/>
  <c r="L426" i="2" s="1"/>
  <c r="M426" i="2" s="1"/>
  <c r="F427" i="2"/>
  <c r="G427" i="2" s="1"/>
  <c r="H427" i="2" s="1"/>
  <c r="I427" i="2" s="1"/>
  <c r="J427" i="2" s="1"/>
  <c r="K427" i="2" s="1"/>
  <c r="L427" i="2" s="1"/>
  <c r="M427" i="2" s="1"/>
  <c r="F428" i="2"/>
  <c r="G428" i="2" s="1"/>
  <c r="H428" i="2" s="1"/>
  <c r="I428" i="2" s="1"/>
  <c r="J428" i="2" s="1"/>
  <c r="K428" i="2" s="1"/>
  <c r="L428" i="2" s="1"/>
  <c r="M428" i="2" s="1"/>
  <c r="F429" i="2"/>
  <c r="G429" i="2" s="1"/>
  <c r="H429" i="2" s="1"/>
  <c r="I429" i="2" s="1"/>
  <c r="J429" i="2" s="1"/>
  <c r="K429" i="2" s="1"/>
  <c r="L429" i="2" s="1"/>
  <c r="M429" i="2" s="1"/>
  <c r="F430" i="2"/>
  <c r="G430" i="2" s="1"/>
  <c r="H430" i="2" s="1"/>
  <c r="I430" i="2" s="1"/>
  <c r="J430" i="2" s="1"/>
  <c r="K430" i="2" s="1"/>
  <c r="L430" i="2" s="1"/>
  <c r="M430" i="2" s="1"/>
  <c r="F431" i="2"/>
  <c r="G431" i="2" s="1"/>
  <c r="H431" i="2" s="1"/>
  <c r="I431" i="2" s="1"/>
  <c r="J431" i="2" s="1"/>
  <c r="K431" i="2" s="1"/>
  <c r="L431" i="2" s="1"/>
  <c r="M431" i="2" s="1"/>
  <c r="F432" i="2"/>
  <c r="G432" i="2" s="1"/>
  <c r="H432" i="2" s="1"/>
  <c r="I432" i="2" s="1"/>
  <c r="J432" i="2" s="1"/>
  <c r="K432" i="2" s="1"/>
  <c r="L432" i="2" s="1"/>
  <c r="M432" i="2" s="1"/>
  <c r="F433" i="2"/>
  <c r="G433" i="2" s="1"/>
  <c r="H433" i="2" s="1"/>
  <c r="I433" i="2" s="1"/>
  <c r="J433" i="2" s="1"/>
  <c r="K433" i="2" s="1"/>
  <c r="L433" i="2" s="1"/>
  <c r="M433" i="2" s="1"/>
  <c r="F435" i="2"/>
  <c r="G435" i="2" s="1"/>
  <c r="H435" i="2" s="1"/>
  <c r="I435" i="2" s="1"/>
  <c r="F436" i="2"/>
  <c r="G436" i="2" s="1"/>
  <c r="H436" i="2" s="1"/>
  <c r="I436" i="2" s="1"/>
  <c r="J436" i="2" s="1"/>
  <c r="K436" i="2" s="1"/>
  <c r="L436" i="2" s="1"/>
  <c r="M436" i="2" s="1"/>
  <c r="F437" i="2"/>
  <c r="G437" i="2" s="1"/>
  <c r="H437" i="2" s="1"/>
  <c r="I437" i="2" s="1"/>
  <c r="J437" i="2" s="1"/>
  <c r="K437" i="2" s="1"/>
  <c r="L437" i="2" s="1"/>
  <c r="M437" i="2" s="1"/>
  <c r="F438" i="2"/>
  <c r="G438" i="2" s="1"/>
  <c r="H438" i="2" s="1"/>
  <c r="I438" i="2" s="1"/>
  <c r="F439" i="2"/>
  <c r="G439" i="2" s="1"/>
  <c r="H439" i="2" s="1"/>
  <c r="I439" i="2" s="1"/>
  <c r="J439" i="2" s="1"/>
  <c r="K439" i="2" s="1"/>
  <c r="L439" i="2" s="1"/>
  <c r="M439" i="2" s="1"/>
  <c r="F440" i="2"/>
  <c r="G440" i="2" s="1"/>
  <c r="H440" i="2" s="1"/>
  <c r="I440" i="2" s="1"/>
  <c r="J440" i="2" s="1"/>
  <c r="K440" i="2" s="1"/>
  <c r="L440" i="2" s="1"/>
  <c r="M440" i="2" s="1"/>
  <c r="F441" i="2"/>
  <c r="G441" i="2" s="1"/>
  <c r="H441" i="2" s="1"/>
  <c r="I441" i="2" s="1"/>
  <c r="F442" i="2"/>
  <c r="G442" i="2" s="1"/>
  <c r="H442" i="2" s="1"/>
  <c r="I442" i="2" s="1"/>
  <c r="F443" i="2"/>
  <c r="G443" i="2" s="1"/>
  <c r="H443" i="2" s="1"/>
  <c r="I443" i="2" s="1"/>
  <c r="J443" i="2" s="1"/>
  <c r="K443" i="2" s="1"/>
  <c r="L443" i="2" s="1"/>
  <c r="M443" i="2" s="1"/>
  <c r="F444" i="2"/>
  <c r="G444" i="2" s="1"/>
  <c r="H444" i="2" s="1"/>
  <c r="I444" i="2" s="1"/>
  <c r="F445" i="2"/>
  <c r="G445" i="2" s="1"/>
  <c r="H445" i="2" s="1"/>
  <c r="I445" i="2" s="1"/>
  <c r="F446" i="2"/>
  <c r="G446" i="2" s="1"/>
  <c r="H446" i="2" s="1"/>
  <c r="I446" i="2" s="1"/>
  <c r="F447" i="2"/>
  <c r="G447" i="2" s="1"/>
  <c r="H447" i="2" s="1"/>
  <c r="I447" i="2" s="1"/>
  <c r="F448" i="2"/>
  <c r="G448" i="2" s="1"/>
  <c r="H448" i="2" s="1"/>
  <c r="I448" i="2" s="1"/>
  <c r="F449" i="2"/>
  <c r="G449" i="2" s="1"/>
  <c r="H449" i="2" s="1"/>
  <c r="I449" i="2" s="1"/>
  <c r="F450" i="2"/>
  <c r="G450" i="2" s="1"/>
  <c r="H450" i="2" s="1"/>
  <c r="I450" i="2" s="1"/>
  <c r="F451" i="2"/>
  <c r="G451" i="2" s="1"/>
  <c r="H451" i="2" s="1"/>
  <c r="I451" i="2" s="1"/>
  <c r="F452" i="2"/>
  <c r="G452" i="2" s="1"/>
  <c r="H452" i="2" s="1"/>
  <c r="I452" i="2" s="1"/>
  <c r="J452" i="2" s="1"/>
  <c r="K452" i="2" s="1"/>
  <c r="L452" i="2" s="1"/>
  <c r="M452" i="2" s="1"/>
  <c r="F453" i="2"/>
  <c r="G453" i="2" s="1"/>
  <c r="H453" i="2" s="1"/>
  <c r="I453" i="2" s="1"/>
  <c r="J453" i="2" s="1"/>
  <c r="K453" i="2" s="1"/>
  <c r="L453" i="2" s="1"/>
  <c r="M453" i="2" s="1"/>
  <c r="F454" i="2"/>
  <c r="G454" i="2" s="1"/>
  <c r="H454" i="2" s="1"/>
  <c r="I454" i="2" s="1"/>
  <c r="J454" i="2" s="1"/>
  <c r="K454" i="2" s="1"/>
  <c r="L454" i="2" s="1"/>
  <c r="M454" i="2" s="1"/>
  <c r="F455" i="2"/>
  <c r="G455" i="2" s="1"/>
  <c r="H455" i="2" s="1"/>
  <c r="I455" i="2" s="1"/>
  <c r="F456" i="2"/>
  <c r="G456" i="2" s="1"/>
  <c r="H456" i="2" s="1"/>
  <c r="I456" i="2" s="1"/>
  <c r="J456" i="2" s="1"/>
  <c r="K456" i="2" s="1"/>
  <c r="L456" i="2" s="1"/>
  <c r="M456" i="2" s="1"/>
  <c r="F457" i="2"/>
  <c r="G457" i="2" s="1"/>
  <c r="H457" i="2" s="1"/>
  <c r="I457" i="2" s="1"/>
  <c r="J457" i="2" s="1"/>
  <c r="K457" i="2" s="1"/>
  <c r="L457" i="2" s="1"/>
  <c r="M457" i="2" s="1"/>
  <c r="F459" i="2"/>
  <c r="G459" i="2" s="1"/>
  <c r="H459" i="2" s="1"/>
  <c r="I459" i="2" s="1"/>
  <c r="J459" i="2" s="1"/>
  <c r="K459" i="2" s="1"/>
  <c r="L459" i="2" s="1"/>
  <c r="M459" i="2" s="1"/>
  <c r="F460" i="2"/>
  <c r="G460" i="2" s="1"/>
  <c r="H460" i="2" s="1"/>
  <c r="I460" i="2" s="1"/>
  <c r="F462" i="2"/>
  <c r="G462" i="2" s="1"/>
  <c r="H462" i="2" s="1"/>
  <c r="I462" i="2" s="1"/>
  <c r="J462" i="2" s="1"/>
  <c r="K462" i="2" s="1"/>
  <c r="L462" i="2" s="1"/>
  <c r="M462" i="2" s="1"/>
  <c r="F463" i="2"/>
  <c r="G463" i="2" s="1"/>
  <c r="H463" i="2" s="1"/>
  <c r="I463" i="2" s="1"/>
  <c r="J463" i="2" s="1"/>
  <c r="K463" i="2" s="1"/>
  <c r="L463" i="2" s="1"/>
  <c r="M463" i="2" s="1"/>
  <c r="F464" i="2"/>
  <c r="G464" i="2" s="1"/>
  <c r="H464" i="2" s="1"/>
  <c r="I464" i="2" s="1"/>
  <c r="J464" i="2" s="1"/>
  <c r="K464" i="2" s="1"/>
  <c r="L464" i="2" s="1"/>
  <c r="M464" i="2" s="1"/>
  <c r="F465" i="2"/>
  <c r="G465" i="2" s="1"/>
  <c r="H465" i="2" s="1"/>
  <c r="I465" i="2" s="1"/>
  <c r="J465" i="2" s="1"/>
  <c r="K465" i="2" s="1"/>
  <c r="L465" i="2" s="1"/>
  <c r="M465" i="2" s="1"/>
  <c r="F466" i="2"/>
  <c r="G466" i="2" s="1"/>
  <c r="H466" i="2" s="1"/>
  <c r="I466" i="2" s="1"/>
  <c r="J466" i="2" s="1"/>
  <c r="K466" i="2" s="1"/>
  <c r="L466" i="2" s="1"/>
  <c r="M466" i="2" s="1"/>
  <c r="F467" i="2"/>
  <c r="G467" i="2" s="1"/>
  <c r="H467" i="2" s="1"/>
  <c r="I467" i="2" s="1"/>
  <c r="J467" i="2" s="1"/>
  <c r="K467" i="2" s="1"/>
  <c r="L467" i="2" s="1"/>
  <c r="M467" i="2" s="1"/>
  <c r="F468" i="2"/>
  <c r="G468" i="2" s="1"/>
  <c r="H468" i="2" s="1"/>
  <c r="I468" i="2" s="1"/>
  <c r="J468" i="2" s="1"/>
  <c r="K468" i="2" s="1"/>
  <c r="L468" i="2" s="1"/>
  <c r="M468" i="2" s="1"/>
  <c r="F469" i="2"/>
  <c r="G469" i="2" s="1"/>
  <c r="H469" i="2" s="1"/>
  <c r="I469" i="2" s="1"/>
  <c r="J469" i="2" s="1"/>
  <c r="K469" i="2" s="1"/>
  <c r="L469" i="2" s="1"/>
  <c r="M469" i="2" s="1"/>
  <c r="F470" i="2"/>
  <c r="G470" i="2" s="1"/>
  <c r="H470" i="2" s="1"/>
  <c r="I470" i="2" s="1"/>
  <c r="J470" i="2" s="1"/>
  <c r="K470" i="2" s="1"/>
  <c r="L470" i="2" s="1"/>
  <c r="M470" i="2" s="1"/>
  <c r="F471" i="2"/>
  <c r="G471" i="2" s="1"/>
  <c r="H471" i="2" s="1"/>
  <c r="I471" i="2" s="1"/>
  <c r="J471" i="2" s="1"/>
  <c r="K471" i="2" s="1"/>
  <c r="L471" i="2" s="1"/>
  <c r="M471" i="2" s="1"/>
  <c r="F472" i="2"/>
  <c r="G472" i="2" s="1"/>
  <c r="H472" i="2" s="1"/>
  <c r="I472" i="2" s="1"/>
  <c r="J472" i="2" s="1"/>
  <c r="K472" i="2" s="1"/>
  <c r="L472" i="2" s="1"/>
  <c r="M472" i="2" s="1"/>
  <c r="F473" i="2"/>
  <c r="G473" i="2" s="1"/>
  <c r="H473" i="2" s="1"/>
  <c r="I473" i="2" s="1"/>
  <c r="J473" i="2" s="1"/>
  <c r="K473" i="2" s="1"/>
  <c r="L473" i="2" s="1"/>
  <c r="M473" i="2" s="1"/>
  <c r="F474" i="2"/>
  <c r="G474" i="2" s="1"/>
  <c r="H474" i="2" s="1"/>
  <c r="I474" i="2" s="1"/>
  <c r="J474" i="2" s="1"/>
  <c r="K474" i="2" s="1"/>
  <c r="L474" i="2" s="1"/>
  <c r="M474" i="2" s="1"/>
  <c r="F475" i="2"/>
  <c r="G475" i="2" s="1"/>
  <c r="H475" i="2" s="1"/>
  <c r="I475" i="2" s="1"/>
  <c r="J475" i="2" s="1"/>
  <c r="K475" i="2" s="1"/>
  <c r="L475" i="2" s="1"/>
  <c r="M475" i="2" s="1"/>
  <c r="F476" i="2"/>
  <c r="G476" i="2" s="1"/>
  <c r="H476" i="2" s="1"/>
  <c r="I476" i="2" s="1"/>
  <c r="J476" i="2" s="1"/>
  <c r="K476" i="2" s="1"/>
  <c r="L476" i="2" s="1"/>
  <c r="M476" i="2" s="1"/>
  <c r="F477" i="2"/>
  <c r="G477" i="2" s="1"/>
  <c r="H477" i="2" s="1"/>
  <c r="I477" i="2" s="1"/>
  <c r="J477" i="2" s="1"/>
  <c r="K477" i="2" s="1"/>
  <c r="L477" i="2" s="1"/>
  <c r="M477" i="2" s="1"/>
  <c r="F478" i="2"/>
  <c r="G478" i="2" s="1"/>
  <c r="H478" i="2" s="1"/>
  <c r="I478" i="2" s="1"/>
  <c r="J478" i="2" s="1"/>
  <c r="K478" i="2" s="1"/>
  <c r="L478" i="2" s="1"/>
  <c r="M478" i="2" s="1"/>
  <c r="F479" i="2"/>
  <c r="G479" i="2" s="1"/>
  <c r="H479" i="2" s="1"/>
  <c r="I479" i="2" s="1"/>
  <c r="J479" i="2" s="1"/>
  <c r="K479" i="2" s="1"/>
  <c r="L479" i="2" s="1"/>
  <c r="M479" i="2" s="1"/>
  <c r="F480" i="2"/>
  <c r="G480" i="2" s="1"/>
  <c r="H480" i="2" s="1"/>
  <c r="I480" i="2" s="1"/>
  <c r="J480" i="2" s="1"/>
  <c r="K480" i="2" s="1"/>
  <c r="L480" i="2" s="1"/>
  <c r="M480" i="2" s="1"/>
  <c r="F481" i="2"/>
  <c r="G481" i="2" s="1"/>
  <c r="H481" i="2" s="1"/>
  <c r="I481" i="2" s="1"/>
  <c r="J481" i="2" s="1"/>
  <c r="K481" i="2" s="1"/>
  <c r="L481" i="2" s="1"/>
  <c r="M481" i="2" s="1"/>
  <c r="F482" i="2"/>
  <c r="G482" i="2" s="1"/>
  <c r="H482" i="2" s="1"/>
  <c r="I482" i="2" s="1"/>
  <c r="J482" i="2" s="1"/>
  <c r="K482" i="2" s="1"/>
  <c r="L482" i="2" s="1"/>
  <c r="M482" i="2" s="1"/>
  <c r="F483" i="2"/>
  <c r="G483" i="2" s="1"/>
  <c r="H483" i="2" s="1"/>
  <c r="I483" i="2" s="1"/>
  <c r="J483" i="2" s="1"/>
  <c r="K483" i="2" s="1"/>
  <c r="L483" i="2" s="1"/>
  <c r="M483" i="2" s="1"/>
  <c r="F484" i="2"/>
  <c r="G484" i="2" s="1"/>
  <c r="H484" i="2" s="1"/>
  <c r="I484" i="2" s="1"/>
  <c r="J484" i="2" s="1"/>
  <c r="K484" i="2" s="1"/>
  <c r="L484" i="2" s="1"/>
  <c r="M484" i="2" s="1"/>
  <c r="F485" i="2"/>
  <c r="G485" i="2" s="1"/>
  <c r="H485" i="2" s="1"/>
  <c r="I485" i="2" s="1"/>
  <c r="J485" i="2" s="1"/>
  <c r="K485" i="2" s="1"/>
  <c r="L485" i="2" s="1"/>
  <c r="M485" i="2" s="1"/>
  <c r="F486" i="2"/>
  <c r="G486" i="2" s="1"/>
  <c r="H486" i="2" s="1"/>
  <c r="I486" i="2" s="1"/>
  <c r="J486" i="2" s="1"/>
  <c r="K486" i="2" s="1"/>
  <c r="L486" i="2" s="1"/>
  <c r="M486" i="2" s="1"/>
  <c r="F487" i="2"/>
  <c r="G487" i="2" s="1"/>
  <c r="H487" i="2" s="1"/>
  <c r="I487" i="2" s="1"/>
  <c r="J487" i="2" s="1"/>
  <c r="K487" i="2" s="1"/>
  <c r="L487" i="2" s="1"/>
  <c r="M487" i="2" s="1"/>
  <c r="F488" i="2"/>
  <c r="G488" i="2" s="1"/>
  <c r="H488" i="2" s="1"/>
  <c r="I488" i="2" s="1"/>
  <c r="J488" i="2" s="1"/>
  <c r="K488" i="2" s="1"/>
  <c r="L488" i="2" s="1"/>
  <c r="M488" i="2" s="1"/>
  <c r="F489" i="2"/>
  <c r="G489" i="2" s="1"/>
  <c r="H489" i="2" s="1"/>
  <c r="I489" i="2" s="1"/>
  <c r="J489" i="2" s="1"/>
  <c r="K489" i="2" s="1"/>
  <c r="L489" i="2" s="1"/>
  <c r="M489" i="2" s="1"/>
  <c r="F490" i="2"/>
  <c r="G490" i="2" s="1"/>
  <c r="H490" i="2" s="1"/>
  <c r="I490" i="2" s="1"/>
  <c r="J490" i="2" s="1"/>
  <c r="K490" i="2" s="1"/>
  <c r="L490" i="2" s="1"/>
  <c r="M490" i="2" s="1"/>
  <c r="F491" i="2"/>
  <c r="G491" i="2" s="1"/>
  <c r="H491" i="2" s="1"/>
  <c r="I491" i="2" s="1"/>
  <c r="J491" i="2" s="1"/>
  <c r="F492" i="2"/>
  <c r="G492" i="2" s="1"/>
  <c r="H492" i="2" s="1"/>
  <c r="I492" i="2" s="1"/>
  <c r="J492" i="2" s="1"/>
  <c r="K492" i="2" s="1"/>
  <c r="L492" i="2" s="1"/>
  <c r="M492" i="2" s="1"/>
  <c r="F493" i="2"/>
  <c r="G493" i="2" s="1"/>
  <c r="H493" i="2" s="1"/>
  <c r="I493" i="2" s="1"/>
  <c r="J493" i="2" s="1"/>
  <c r="F494" i="2"/>
  <c r="G494" i="2" s="1"/>
  <c r="H494" i="2" s="1"/>
  <c r="I494" i="2" s="1"/>
  <c r="J494" i="2" s="1"/>
  <c r="K494" i="2" s="1"/>
  <c r="L494" i="2" s="1"/>
  <c r="M494" i="2" s="1"/>
  <c r="F495" i="2"/>
  <c r="G495" i="2" s="1"/>
  <c r="H495" i="2" s="1"/>
  <c r="I495" i="2" s="1"/>
  <c r="J495" i="2" s="1"/>
  <c r="K495" i="2" s="1"/>
  <c r="L495" i="2" s="1"/>
  <c r="M495" i="2" s="1"/>
  <c r="F496" i="2"/>
  <c r="G496" i="2" s="1"/>
  <c r="H496" i="2" s="1"/>
  <c r="I496" i="2" s="1"/>
  <c r="J496" i="2" s="1"/>
  <c r="K496" i="2" s="1"/>
  <c r="L496" i="2" s="1"/>
  <c r="M496" i="2" s="1"/>
  <c r="F497" i="2"/>
  <c r="G497" i="2" s="1"/>
  <c r="H497" i="2" s="1"/>
  <c r="I497" i="2" s="1"/>
  <c r="J497" i="2" s="1"/>
  <c r="K497" i="2" s="1"/>
  <c r="L497" i="2" s="1"/>
  <c r="M497" i="2" s="1"/>
  <c r="F498" i="2"/>
  <c r="G498" i="2" s="1"/>
  <c r="H498" i="2" s="1"/>
  <c r="I498" i="2" s="1"/>
  <c r="J498" i="2" s="1"/>
  <c r="K498" i="2" s="1"/>
  <c r="L498" i="2" s="1"/>
  <c r="M498" i="2" s="1"/>
  <c r="F499" i="2"/>
  <c r="G499" i="2" s="1"/>
  <c r="H499" i="2" s="1"/>
  <c r="I499" i="2" s="1"/>
  <c r="J499" i="2" s="1"/>
  <c r="K499" i="2" s="1"/>
  <c r="L499" i="2" s="1"/>
  <c r="M499" i="2" s="1"/>
  <c r="F500" i="2"/>
  <c r="G500" i="2" s="1"/>
  <c r="H500" i="2" s="1"/>
  <c r="I500" i="2" s="1"/>
  <c r="J500" i="2" s="1"/>
  <c r="K500" i="2" s="1"/>
  <c r="L500" i="2" s="1"/>
  <c r="M500" i="2" s="1"/>
  <c r="F501" i="2"/>
  <c r="G501" i="2" s="1"/>
  <c r="H501" i="2" s="1"/>
  <c r="I501" i="2" s="1"/>
  <c r="J501" i="2" s="1"/>
  <c r="K501" i="2" s="1"/>
  <c r="L501" i="2" s="1"/>
  <c r="M501" i="2" s="1"/>
  <c r="F502" i="2"/>
  <c r="G502" i="2" s="1"/>
  <c r="H502" i="2" s="1"/>
  <c r="I502" i="2" s="1"/>
  <c r="J502" i="2" s="1"/>
  <c r="K502" i="2" s="1"/>
  <c r="L502" i="2" s="1"/>
  <c r="M502" i="2" s="1"/>
  <c r="F503" i="2"/>
  <c r="G503" i="2" s="1"/>
  <c r="H503" i="2" s="1"/>
  <c r="I503" i="2" s="1"/>
  <c r="F504" i="2"/>
  <c r="G504" i="2" s="1"/>
  <c r="H504" i="2" s="1"/>
  <c r="I504" i="2" s="1"/>
  <c r="J504" i="2" s="1"/>
  <c r="K504" i="2" s="1"/>
  <c r="L504" i="2" s="1"/>
  <c r="M504" i="2" s="1"/>
  <c r="F505" i="2"/>
  <c r="G505" i="2" s="1"/>
  <c r="H505" i="2" s="1"/>
  <c r="I505" i="2" s="1"/>
  <c r="J505" i="2" s="1"/>
  <c r="K505" i="2" s="1"/>
  <c r="L505" i="2" s="1"/>
  <c r="M505" i="2" s="1"/>
  <c r="F506" i="2"/>
  <c r="G506" i="2" s="1"/>
  <c r="H506" i="2" s="1"/>
  <c r="I506" i="2" s="1"/>
  <c r="J506" i="2" s="1"/>
  <c r="K506" i="2" s="1"/>
  <c r="L506" i="2" s="1"/>
  <c r="M506" i="2" s="1"/>
  <c r="F507" i="2"/>
  <c r="G507" i="2" s="1"/>
  <c r="H507" i="2" s="1"/>
  <c r="I507" i="2" s="1"/>
  <c r="J507" i="2" s="1"/>
  <c r="K507" i="2" s="1"/>
  <c r="L507" i="2" s="1"/>
  <c r="M507" i="2" s="1"/>
  <c r="F508" i="2"/>
  <c r="G508" i="2" s="1"/>
  <c r="H508" i="2" s="1"/>
  <c r="I508" i="2" s="1"/>
  <c r="J508" i="2" s="1"/>
  <c r="K508" i="2" s="1"/>
  <c r="L508" i="2" s="1"/>
  <c r="M508" i="2" s="1"/>
  <c r="F509" i="2"/>
  <c r="G509" i="2" s="1"/>
  <c r="H509" i="2" s="1"/>
  <c r="I509" i="2" s="1"/>
  <c r="J509" i="2" s="1"/>
  <c r="K509" i="2" s="1"/>
  <c r="L509" i="2" s="1"/>
  <c r="M509" i="2" s="1"/>
  <c r="F510" i="2"/>
  <c r="G510" i="2" s="1"/>
  <c r="H510" i="2" s="1"/>
  <c r="I510" i="2" s="1"/>
  <c r="J510" i="2" s="1"/>
  <c r="K510" i="2" s="1"/>
  <c r="L510" i="2" s="1"/>
  <c r="M510" i="2" s="1"/>
  <c r="F511" i="2"/>
  <c r="G511" i="2" s="1"/>
  <c r="H511" i="2" s="1"/>
  <c r="I511" i="2" s="1"/>
  <c r="J511" i="2" s="1"/>
  <c r="K511" i="2" s="1"/>
  <c r="L511" i="2" s="1"/>
  <c r="M511" i="2" s="1"/>
  <c r="F512" i="2"/>
  <c r="G512" i="2" s="1"/>
  <c r="H512" i="2" s="1"/>
  <c r="I512" i="2" s="1"/>
  <c r="J512" i="2" s="1"/>
  <c r="K512" i="2" s="1"/>
  <c r="L512" i="2" s="1"/>
  <c r="M512" i="2" s="1"/>
  <c r="F516" i="2"/>
  <c r="G516" i="2" s="1"/>
  <c r="H516" i="2" s="1"/>
  <c r="I516" i="2" s="1"/>
  <c r="J516" i="2" s="1"/>
  <c r="K516" i="2" s="1"/>
  <c r="L516" i="2" s="1"/>
  <c r="M516" i="2" s="1"/>
  <c r="F517" i="2"/>
  <c r="G517" i="2" s="1"/>
  <c r="H517" i="2" s="1"/>
  <c r="I517" i="2" s="1"/>
  <c r="J517" i="2" s="1"/>
  <c r="K517" i="2" s="1"/>
  <c r="L517" i="2" s="1"/>
  <c r="M517" i="2" s="1"/>
  <c r="F518" i="2"/>
  <c r="G518" i="2" s="1"/>
  <c r="H518" i="2" s="1"/>
  <c r="I518" i="2" s="1"/>
  <c r="J518" i="2" s="1"/>
  <c r="K518" i="2" s="1"/>
  <c r="L518" i="2" s="1"/>
  <c r="M518" i="2" s="1"/>
  <c r="F519" i="2"/>
  <c r="G519" i="2" s="1"/>
  <c r="H519" i="2" s="1"/>
  <c r="I519" i="2" s="1"/>
  <c r="J519" i="2" s="1"/>
  <c r="K519" i="2" s="1"/>
  <c r="L519" i="2" s="1"/>
  <c r="M519" i="2" s="1"/>
  <c r="F520" i="2"/>
  <c r="G520" i="2" s="1"/>
  <c r="H520" i="2" s="1"/>
  <c r="I520" i="2" s="1"/>
  <c r="J520" i="2" s="1"/>
  <c r="K520" i="2" s="1"/>
  <c r="L520" i="2" s="1"/>
  <c r="M520" i="2" s="1"/>
  <c r="F521" i="2"/>
  <c r="G521" i="2" s="1"/>
  <c r="H521" i="2" s="1"/>
  <c r="I521" i="2" s="1"/>
  <c r="J521" i="2" s="1"/>
  <c r="K521" i="2" s="1"/>
  <c r="L521" i="2" s="1"/>
  <c r="M521" i="2" s="1"/>
  <c r="F522" i="2"/>
  <c r="G522" i="2" s="1"/>
  <c r="H522" i="2" s="1"/>
  <c r="I522" i="2" s="1"/>
  <c r="J522" i="2" s="1"/>
  <c r="K522" i="2" s="1"/>
  <c r="L522" i="2" s="1"/>
  <c r="M522" i="2" s="1"/>
  <c r="F523" i="2"/>
  <c r="G523" i="2" s="1"/>
  <c r="H523" i="2" s="1"/>
  <c r="I523" i="2" s="1"/>
  <c r="J523" i="2" s="1"/>
  <c r="K523" i="2" s="1"/>
  <c r="L523" i="2" s="1"/>
  <c r="M523" i="2" s="1"/>
  <c r="F524" i="2"/>
  <c r="G524" i="2" s="1"/>
  <c r="H524" i="2" s="1"/>
  <c r="I524" i="2" s="1"/>
  <c r="J524" i="2" s="1"/>
  <c r="K524" i="2" s="1"/>
  <c r="L524" i="2" s="1"/>
  <c r="M524" i="2" s="1"/>
  <c r="F525" i="2"/>
  <c r="G525" i="2" s="1"/>
  <c r="H525" i="2" s="1"/>
  <c r="I525" i="2" s="1"/>
  <c r="J525" i="2" s="1"/>
  <c r="K525" i="2" s="1"/>
  <c r="L525" i="2" s="1"/>
  <c r="M525" i="2" s="1"/>
  <c r="F526" i="2"/>
  <c r="G526" i="2" s="1"/>
  <c r="H526" i="2" s="1"/>
  <c r="I526" i="2" s="1"/>
  <c r="J526" i="2" s="1"/>
  <c r="K526" i="2" s="1"/>
  <c r="L526" i="2" s="1"/>
  <c r="M526" i="2" s="1"/>
  <c r="F527" i="2"/>
  <c r="G527" i="2" s="1"/>
  <c r="H527" i="2" s="1"/>
  <c r="I527" i="2" s="1"/>
  <c r="J527" i="2" s="1"/>
  <c r="K527" i="2" s="1"/>
  <c r="L527" i="2" s="1"/>
  <c r="M527" i="2" s="1"/>
  <c r="F528" i="2"/>
  <c r="G528" i="2" s="1"/>
  <c r="H528" i="2" s="1"/>
  <c r="I528" i="2" s="1"/>
  <c r="J528" i="2" s="1"/>
  <c r="K528" i="2" s="1"/>
  <c r="L528" i="2" s="1"/>
  <c r="M528" i="2" s="1"/>
  <c r="F529" i="2"/>
  <c r="G529" i="2" s="1"/>
  <c r="H529" i="2" s="1"/>
  <c r="I529" i="2" s="1"/>
  <c r="J529" i="2" s="1"/>
  <c r="K529" i="2" s="1"/>
  <c r="L529" i="2" s="1"/>
  <c r="M529" i="2" s="1"/>
  <c r="F530" i="2"/>
  <c r="G530" i="2" s="1"/>
  <c r="H530" i="2" s="1"/>
  <c r="I530" i="2" s="1"/>
  <c r="J530" i="2" s="1"/>
  <c r="K530" i="2" s="1"/>
  <c r="L530" i="2" s="1"/>
  <c r="M530" i="2" s="1"/>
  <c r="F531" i="2"/>
  <c r="G531" i="2" s="1"/>
  <c r="H531" i="2" s="1"/>
  <c r="I531" i="2" s="1"/>
  <c r="J531" i="2" s="1"/>
  <c r="K531" i="2" s="1"/>
  <c r="L531" i="2" s="1"/>
  <c r="M531" i="2" s="1"/>
  <c r="F532" i="2"/>
  <c r="G532" i="2" s="1"/>
  <c r="H532" i="2" s="1"/>
  <c r="I532" i="2" s="1"/>
  <c r="J532" i="2" s="1"/>
  <c r="K532" i="2" s="1"/>
  <c r="L532" i="2" s="1"/>
  <c r="M532" i="2" s="1"/>
  <c r="F533" i="2"/>
  <c r="G533" i="2" s="1"/>
  <c r="H533" i="2" s="1"/>
  <c r="I533" i="2" s="1"/>
  <c r="J533" i="2" s="1"/>
  <c r="K533" i="2" s="1"/>
  <c r="L533" i="2" s="1"/>
  <c r="M533" i="2" s="1"/>
  <c r="F534" i="2"/>
  <c r="G534" i="2" s="1"/>
  <c r="H534" i="2" s="1"/>
  <c r="I534" i="2" s="1"/>
  <c r="J534" i="2" s="1"/>
  <c r="K534" i="2" s="1"/>
  <c r="L534" i="2" s="1"/>
  <c r="M534" i="2" s="1"/>
  <c r="F535" i="2"/>
  <c r="G535" i="2" s="1"/>
  <c r="H535" i="2" s="1"/>
  <c r="I535" i="2" s="1"/>
  <c r="J535" i="2" s="1"/>
  <c r="K535" i="2" s="1"/>
  <c r="L535" i="2" s="1"/>
  <c r="M535" i="2" s="1"/>
  <c r="F536" i="2"/>
  <c r="G536" i="2" s="1"/>
  <c r="H536" i="2" s="1"/>
  <c r="I536" i="2" s="1"/>
  <c r="J536" i="2" s="1"/>
  <c r="K536" i="2" s="1"/>
  <c r="L536" i="2" s="1"/>
  <c r="M536" i="2" s="1"/>
  <c r="F537" i="2"/>
  <c r="G537" i="2" s="1"/>
  <c r="H537" i="2" s="1"/>
  <c r="I537" i="2" s="1"/>
  <c r="J537" i="2" s="1"/>
  <c r="K537" i="2" s="1"/>
  <c r="L537" i="2" s="1"/>
  <c r="M537" i="2" s="1"/>
  <c r="F538" i="2"/>
  <c r="G538" i="2" s="1"/>
  <c r="H538" i="2" s="1"/>
  <c r="I538" i="2" s="1"/>
  <c r="J538" i="2" s="1"/>
  <c r="K538" i="2" s="1"/>
  <c r="L538" i="2" s="1"/>
  <c r="M538" i="2" s="1"/>
  <c r="F539" i="2"/>
  <c r="G539" i="2" s="1"/>
  <c r="H539" i="2" s="1"/>
  <c r="I539" i="2" s="1"/>
  <c r="J539" i="2" s="1"/>
  <c r="K539" i="2" s="1"/>
  <c r="L539" i="2" s="1"/>
  <c r="M539" i="2" s="1"/>
  <c r="F540" i="2"/>
  <c r="G540" i="2" s="1"/>
  <c r="H540" i="2" s="1"/>
  <c r="I540" i="2" s="1"/>
  <c r="J540" i="2" s="1"/>
  <c r="K540" i="2" s="1"/>
  <c r="L540" i="2" s="1"/>
  <c r="M540" i="2" s="1"/>
  <c r="F541" i="2"/>
  <c r="G541" i="2" s="1"/>
  <c r="H541" i="2" s="1"/>
  <c r="I541" i="2" s="1"/>
  <c r="J541" i="2" s="1"/>
  <c r="K541" i="2" s="1"/>
  <c r="L541" i="2" s="1"/>
  <c r="M541" i="2" s="1"/>
  <c r="F542" i="2"/>
  <c r="G542" i="2" s="1"/>
  <c r="H542" i="2" s="1"/>
  <c r="I542" i="2" s="1"/>
  <c r="J542" i="2" s="1"/>
  <c r="K542" i="2" s="1"/>
  <c r="L542" i="2" s="1"/>
  <c r="M542" i="2" s="1"/>
  <c r="F543" i="2"/>
  <c r="G543" i="2" s="1"/>
  <c r="H543" i="2" s="1"/>
  <c r="I543" i="2" s="1"/>
  <c r="J543" i="2" s="1"/>
  <c r="K543" i="2" s="1"/>
  <c r="L543" i="2" s="1"/>
  <c r="M543" i="2" s="1"/>
  <c r="F544" i="2"/>
  <c r="G544" i="2" s="1"/>
  <c r="H544" i="2" s="1"/>
  <c r="I544" i="2" s="1"/>
  <c r="J544" i="2" s="1"/>
  <c r="K544" i="2" s="1"/>
  <c r="L544" i="2" s="1"/>
  <c r="M544" i="2" s="1"/>
  <c r="F545" i="2"/>
  <c r="G545" i="2" s="1"/>
  <c r="H545" i="2" s="1"/>
  <c r="I545" i="2" s="1"/>
  <c r="J545" i="2" s="1"/>
  <c r="K545" i="2" s="1"/>
  <c r="L545" i="2" s="1"/>
  <c r="M545" i="2" s="1"/>
  <c r="F546" i="2"/>
  <c r="G546" i="2" s="1"/>
  <c r="H546" i="2" s="1"/>
  <c r="I546" i="2" s="1"/>
  <c r="J546" i="2" s="1"/>
  <c r="K546" i="2" s="1"/>
  <c r="L546" i="2" s="1"/>
  <c r="M546" i="2" s="1"/>
  <c r="F547" i="2"/>
  <c r="G547" i="2" s="1"/>
  <c r="H547" i="2" s="1"/>
  <c r="I547" i="2" s="1"/>
  <c r="J547" i="2" s="1"/>
  <c r="K547" i="2" s="1"/>
  <c r="L547" i="2" s="1"/>
  <c r="M547" i="2" s="1"/>
  <c r="F548" i="2"/>
  <c r="G548" i="2" s="1"/>
  <c r="H548" i="2" s="1"/>
  <c r="I548" i="2" s="1"/>
  <c r="J548" i="2" s="1"/>
  <c r="K548" i="2" s="1"/>
  <c r="L548" i="2" s="1"/>
  <c r="M548" i="2" s="1"/>
  <c r="F549" i="2"/>
  <c r="G549" i="2" s="1"/>
  <c r="H549" i="2" s="1"/>
  <c r="I549" i="2" s="1"/>
  <c r="J549" i="2" s="1"/>
  <c r="K549" i="2" s="1"/>
  <c r="L549" i="2" s="1"/>
  <c r="M549" i="2" s="1"/>
  <c r="F550" i="2"/>
  <c r="G550" i="2" s="1"/>
  <c r="H550" i="2" s="1"/>
  <c r="I550" i="2" s="1"/>
  <c r="J550" i="2" s="1"/>
  <c r="K550" i="2" s="1"/>
  <c r="L550" i="2" s="1"/>
  <c r="M550" i="2" s="1"/>
  <c r="F551" i="2"/>
  <c r="G551" i="2" s="1"/>
  <c r="H551" i="2" s="1"/>
  <c r="I551" i="2" s="1"/>
  <c r="J551" i="2" s="1"/>
  <c r="K551" i="2" s="1"/>
  <c r="L551" i="2" s="1"/>
  <c r="M551" i="2" s="1"/>
  <c r="F552" i="2"/>
  <c r="G552" i="2" s="1"/>
  <c r="H552" i="2" s="1"/>
  <c r="I552" i="2" s="1"/>
  <c r="J552" i="2" s="1"/>
  <c r="K552" i="2" s="1"/>
  <c r="L552" i="2" s="1"/>
  <c r="M552" i="2" s="1"/>
  <c r="F553" i="2"/>
  <c r="G553" i="2" s="1"/>
  <c r="H553" i="2" s="1"/>
  <c r="I553" i="2" s="1"/>
  <c r="J553" i="2" s="1"/>
  <c r="K553" i="2" s="1"/>
  <c r="L553" i="2" s="1"/>
  <c r="M553" i="2" s="1"/>
  <c r="F554" i="2"/>
  <c r="G554" i="2" s="1"/>
  <c r="H554" i="2" s="1"/>
  <c r="I554" i="2" s="1"/>
  <c r="J554" i="2" s="1"/>
  <c r="K554" i="2" s="1"/>
  <c r="L554" i="2" s="1"/>
  <c r="M554" i="2" s="1"/>
  <c r="F555" i="2"/>
  <c r="G555" i="2" s="1"/>
  <c r="H555" i="2" s="1"/>
  <c r="I555" i="2" s="1"/>
  <c r="J555" i="2" s="1"/>
  <c r="K555" i="2" s="1"/>
  <c r="L555" i="2" s="1"/>
  <c r="M555" i="2" s="1"/>
  <c r="F556" i="2"/>
  <c r="G556" i="2" s="1"/>
  <c r="H556" i="2" s="1"/>
  <c r="I556" i="2" s="1"/>
  <c r="J556" i="2" s="1"/>
  <c r="K556" i="2" s="1"/>
  <c r="L556" i="2" s="1"/>
  <c r="M556" i="2" s="1"/>
  <c r="F557" i="2"/>
  <c r="G557" i="2" s="1"/>
  <c r="H557" i="2" s="1"/>
  <c r="I557" i="2" s="1"/>
  <c r="J557" i="2" s="1"/>
  <c r="K557" i="2" s="1"/>
  <c r="L557" i="2" s="1"/>
  <c r="M557" i="2" s="1"/>
  <c r="F558" i="2"/>
  <c r="G558" i="2" s="1"/>
  <c r="H558" i="2" s="1"/>
  <c r="I558" i="2" s="1"/>
  <c r="J558" i="2" s="1"/>
  <c r="K558" i="2" s="1"/>
  <c r="L558" i="2" s="1"/>
  <c r="M558" i="2" s="1"/>
  <c r="F559" i="2"/>
  <c r="G559" i="2" s="1"/>
  <c r="H559" i="2" s="1"/>
  <c r="I559" i="2" s="1"/>
  <c r="J559" i="2" s="1"/>
  <c r="K559" i="2" s="1"/>
  <c r="L559" i="2" s="1"/>
  <c r="M559" i="2" s="1"/>
  <c r="F560" i="2"/>
  <c r="G560" i="2" s="1"/>
  <c r="H560" i="2" s="1"/>
  <c r="I560" i="2" s="1"/>
  <c r="J560" i="2" s="1"/>
  <c r="K560" i="2" s="1"/>
  <c r="L560" i="2" s="1"/>
  <c r="M560" i="2" s="1"/>
  <c r="F561" i="2"/>
  <c r="G561" i="2" s="1"/>
  <c r="H561" i="2" s="1"/>
  <c r="I561" i="2" s="1"/>
  <c r="J561" i="2" s="1"/>
  <c r="K561" i="2" s="1"/>
  <c r="L561" i="2" s="1"/>
  <c r="M561" i="2" s="1"/>
  <c r="F562" i="2"/>
  <c r="G562" i="2" s="1"/>
  <c r="H562" i="2" s="1"/>
  <c r="I562" i="2" s="1"/>
  <c r="J562" i="2" s="1"/>
  <c r="K562" i="2" s="1"/>
  <c r="L562" i="2" s="1"/>
  <c r="M562" i="2" s="1"/>
  <c r="F563" i="2"/>
  <c r="G563" i="2" s="1"/>
  <c r="H563" i="2" s="1"/>
  <c r="I563" i="2" s="1"/>
  <c r="J563" i="2" s="1"/>
  <c r="K563" i="2" s="1"/>
  <c r="L563" i="2" s="1"/>
  <c r="M563" i="2" s="1"/>
  <c r="F564" i="2"/>
  <c r="G564" i="2" s="1"/>
  <c r="H564" i="2" s="1"/>
  <c r="I564" i="2" s="1"/>
  <c r="J564" i="2" s="1"/>
  <c r="K564" i="2" s="1"/>
  <c r="L564" i="2" s="1"/>
  <c r="M564" i="2" s="1"/>
  <c r="F565" i="2"/>
  <c r="G565" i="2" s="1"/>
  <c r="H565" i="2" s="1"/>
  <c r="I565" i="2" s="1"/>
  <c r="J565" i="2" s="1"/>
  <c r="K565" i="2" s="1"/>
  <c r="L565" i="2" s="1"/>
  <c r="M565" i="2" s="1"/>
  <c r="F566" i="2"/>
  <c r="G566" i="2" s="1"/>
  <c r="H566" i="2" s="1"/>
  <c r="I566" i="2" s="1"/>
  <c r="J566" i="2" s="1"/>
  <c r="K566" i="2" s="1"/>
  <c r="L566" i="2" s="1"/>
  <c r="M566" i="2" s="1"/>
  <c r="F567" i="2"/>
  <c r="G567" i="2" s="1"/>
  <c r="H567" i="2" s="1"/>
  <c r="I567" i="2" s="1"/>
  <c r="J567" i="2" s="1"/>
  <c r="K567" i="2" s="1"/>
  <c r="L567" i="2" s="1"/>
  <c r="M567" i="2" s="1"/>
  <c r="F568" i="2"/>
  <c r="G568" i="2" s="1"/>
  <c r="H568" i="2" s="1"/>
  <c r="I568" i="2" s="1"/>
  <c r="J568" i="2" s="1"/>
  <c r="K568" i="2" s="1"/>
  <c r="L568" i="2" s="1"/>
  <c r="M568" i="2" s="1"/>
  <c r="F569" i="2"/>
  <c r="G569" i="2" s="1"/>
  <c r="H569" i="2" s="1"/>
  <c r="I569" i="2" s="1"/>
  <c r="J569" i="2" s="1"/>
  <c r="K569" i="2" s="1"/>
  <c r="L569" i="2" s="1"/>
  <c r="M569" i="2" s="1"/>
  <c r="F570" i="2"/>
  <c r="G570" i="2" s="1"/>
  <c r="H570" i="2" s="1"/>
  <c r="I570" i="2" s="1"/>
  <c r="J570" i="2" s="1"/>
  <c r="K570" i="2" s="1"/>
  <c r="L570" i="2" s="1"/>
  <c r="M570" i="2" s="1"/>
  <c r="F571" i="2"/>
  <c r="G571" i="2" s="1"/>
  <c r="H571" i="2" s="1"/>
  <c r="I571" i="2" s="1"/>
  <c r="J571" i="2" s="1"/>
  <c r="K571" i="2" s="1"/>
  <c r="L571" i="2" s="1"/>
  <c r="M571" i="2" s="1"/>
  <c r="F572" i="2"/>
  <c r="G572" i="2" s="1"/>
  <c r="H572" i="2" s="1"/>
  <c r="I572" i="2" s="1"/>
  <c r="J572" i="2" s="1"/>
  <c r="K572" i="2" s="1"/>
  <c r="L572" i="2" s="1"/>
  <c r="M572" i="2" s="1"/>
  <c r="F573" i="2"/>
  <c r="G573" i="2" s="1"/>
  <c r="H573" i="2" s="1"/>
  <c r="I573" i="2" s="1"/>
  <c r="J573" i="2" s="1"/>
  <c r="K573" i="2" s="1"/>
  <c r="L573" i="2" s="1"/>
  <c r="M573" i="2" s="1"/>
  <c r="F574" i="2"/>
  <c r="G574" i="2" s="1"/>
  <c r="H574" i="2" s="1"/>
  <c r="I574" i="2" s="1"/>
  <c r="J574" i="2" s="1"/>
  <c r="K574" i="2" s="1"/>
  <c r="L574" i="2" s="1"/>
  <c r="M574" i="2" s="1"/>
  <c r="F575" i="2"/>
  <c r="G575" i="2" s="1"/>
  <c r="H575" i="2" s="1"/>
  <c r="I575" i="2" s="1"/>
  <c r="J575" i="2" s="1"/>
  <c r="K575" i="2" s="1"/>
  <c r="L575" i="2" s="1"/>
  <c r="M575" i="2" s="1"/>
  <c r="F576" i="2"/>
  <c r="G576" i="2" s="1"/>
  <c r="H576" i="2" s="1"/>
  <c r="I576" i="2" s="1"/>
  <c r="J576" i="2" s="1"/>
  <c r="K576" i="2" s="1"/>
  <c r="L576" i="2" s="1"/>
  <c r="M576" i="2" s="1"/>
  <c r="F577" i="2"/>
  <c r="G577" i="2" s="1"/>
  <c r="H577" i="2" s="1"/>
  <c r="I577" i="2" s="1"/>
  <c r="J577" i="2" s="1"/>
  <c r="K577" i="2" s="1"/>
  <c r="L577" i="2" s="1"/>
  <c r="M577" i="2" s="1"/>
  <c r="F581" i="2"/>
  <c r="G581" i="2" s="1"/>
  <c r="H581" i="2" s="1"/>
  <c r="I581" i="2" s="1"/>
  <c r="J581" i="2" s="1"/>
  <c r="K581" i="2" s="1"/>
  <c r="L581" i="2" s="1"/>
  <c r="M581" i="2" s="1"/>
  <c r="F582" i="2"/>
  <c r="G582" i="2" s="1"/>
  <c r="H582" i="2" s="1"/>
  <c r="I582" i="2" s="1"/>
  <c r="J582" i="2" s="1"/>
  <c r="K582" i="2" s="1"/>
  <c r="L582" i="2" s="1"/>
  <c r="M582" i="2" s="1"/>
  <c r="F583" i="2"/>
  <c r="G583" i="2" s="1"/>
  <c r="H583" i="2" s="1"/>
  <c r="I583" i="2" s="1"/>
  <c r="J583" i="2" s="1"/>
  <c r="K583" i="2" s="1"/>
  <c r="L583" i="2" s="1"/>
  <c r="M583" i="2" s="1"/>
  <c r="F584" i="2"/>
  <c r="G584" i="2" s="1"/>
  <c r="H584" i="2" s="1"/>
  <c r="I584" i="2" s="1"/>
  <c r="J584" i="2" s="1"/>
  <c r="K584" i="2" s="1"/>
  <c r="L584" i="2" s="1"/>
  <c r="M584" i="2" s="1"/>
  <c r="F585" i="2"/>
  <c r="G585" i="2" s="1"/>
  <c r="H585" i="2" s="1"/>
  <c r="I585" i="2" s="1"/>
  <c r="J585" i="2" s="1"/>
  <c r="K585" i="2" s="1"/>
  <c r="L585" i="2" s="1"/>
  <c r="M585" i="2" s="1"/>
  <c r="F586" i="2"/>
  <c r="G586" i="2" s="1"/>
  <c r="H586" i="2" s="1"/>
  <c r="I586" i="2" s="1"/>
  <c r="J586" i="2" s="1"/>
  <c r="K586" i="2" s="1"/>
  <c r="L586" i="2" s="1"/>
  <c r="M586" i="2" s="1"/>
  <c r="F587" i="2"/>
  <c r="G587" i="2" s="1"/>
  <c r="H587" i="2" s="1"/>
  <c r="I587" i="2" s="1"/>
  <c r="J587" i="2" s="1"/>
  <c r="K587" i="2" s="1"/>
  <c r="L587" i="2" s="1"/>
  <c r="M587" i="2" s="1"/>
  <c r="F588" i="2"/>
  <c r="G588" i="2" s="1"/>
  <c r="H588" i="2" s="1"/>
  <c r="I588" i="2" s="1"/>
  <c r="J588" i="2" s="1"/>
  <c r="K588" i="2" s="1"/>
  <c r="L588" i="2" s="1"/>
  <c r="M588" i="2" s="1"/>
  <c r="F589" i="2"/>
  <c r="G589" i="2" s="1"/>
  <c r="H589" i="2" s="1"/>
  <c r="I589" i="2" s="1"/>
  <c r="J589" i="2" s="1"/>
  <c r="K589" i="2" s="1"/>
  <c r="L589" i="2" s="1"/>
  <c r="M589" i="2" s="1"/>
  <c r="F590" i="2"/>
  <c r="G590" i="2" s="1"/>
  <c r="H590" i="2" s="1"/>
  <c r="I590" i="2" s="1"/>
  <c r="J590" i="2" s="1"/>
  <c r="K590" i="2" s="1"/>
  <c r="L590" i="2" s="1"/>
  <c r="M590" i="2" s="1"/>
  <c r="F591" i="2"/>
  <c r="G591" i="2" s="1"/>
  <c r="H591" i="2" s="1"/>
  <c r="I591" i="2" s="1"/>
  <c r="J591" i="2" s="1"/>
  <c r="K591" i="2" s="1"/>
  <c r="L591" i="2" s="1"/>
  <c r="M591" i="2" s="1"/>
  <c r="F592" i="2"/>
  <c r="G592" i="2" s="1"/>
  <c r="H592" i="2" s="1"/>
  <c r="I592" i="2" s="1"/>
  <c r="J592" i="2" s="1"/>
  <c r="K592" i="2" s="1"/>
  <c r="L592" i="2" s="1"/>
  <c r="M592" i="2" s="1"/>
  <c r="F593" i="2"/>
  <c r="G593" i="2" s="1"/>
  <c r="H593" i="2" s="1"/>
  <c r="I593" i="2" s="1"/>
  <c r="J593" i="2" s="1"/>
  <c r="K593" i="2" s="1"/>
  <c r="L593" i="2" s="1"/>
  <c r="M593" i="2" s="1"/>
  <c r="F594" i="2"/>
  <c r="G594" i="2" s="1"/>
  <c r="H594" i="2" s="1"/>
  <c r="I594" i="2" s="1"/>
  <c r="J594" i="2" s="1"/>
  <c r="K594" i="2" s="1"/>
  <c r="L594" i="2" s="1"/>
  <c r="M594" i="2" s="1"/>
  <c r="F595" i="2"/>
  <c r="G595" i="2" s="1"/>
  <c r="H595" i="2" s="1"/>
  <c r="I595" i="2" s="1"/>
  <c r="J595" i="2" s="1"/>
  <c r="K595" i="2" s="1"/>
  <c r="L595" i="2" s="1"/>
  <c r="M595" i="2" s="1"/>
  <c r="F596" i="2"/>
  <c r="G596" i="2" s="1"/>
  <c r="H596" i="2" s="1"/>
  <c r="I596" i="2" s="1"/>
  <c r="J596" i="2" s="1"/>
  <c r="K596" i="2" s="1"/>
  <c r="L596" i="2" s="1"/>
  <c r="M596" i="2" s="1"/>
  <c r="F597" i="2"/>
  <c r="G597" i="2" s="1"/>
  <c r="H597" i="2" s="1"/>
  <c r="I597" i="2" s="1"/>
  <c r="J597" i="2" s="1"/>
  <c r="K597" i="2" s="1"/>
  <c r="L597" i="2" s="1"/>
  <c r="M597" i="2" s="1"/>
  <c r="F598" i="2"/>
  <c r="G598" i="2" s="1"/>
  <c r="H598" i="2" s="1"/>
  <c r="I598" i="2" s="1"/>
  <c r="F606" i="2"/>
  <c r="G606" i="2" s="1"/>
  <c r="H606" i="2" s="1"/>
  <c r="I606" i="2" s="1"/>
  <c r="J606" i="2" s="1"/>
  <c r="K606" i="2" s="1"/>
  <c r="L606" i="2" s="1"/>
  <c r="M606" i="2" s="1"/>
  <c r="F607" i="2"/>
  <c r="G607" i="2" s="1"/>
  <c r="H607" i="2" s="1"/>
  <c r="I607" i="2" s="1"/>
  <c r="J607" i="2" s="1"/>
  <c r="K607" i="2" s="1"/>
  <c r="L607" i="2" s="1"/>
  <c r="M607" i="2" s="1"/>
  <c r="F608" i="2"/>
  <c r="G608" i="2" s="1"/>
  <c r="H608" i="2" s="1"/>
  <c r="I608" i="2" s="1"/>
  <c r="J608" i="2" s="1"/>
  <c r="K608" i="2" s="1"/>
  <c r="L608" i="2" s="1"/>
  <c r="M608" i="2" s="1"/>
  <c r="F609" i="2"/>
  <c r="G609" i="2" s="1"/>
  <c r="H609" i="2" s="1"/>
  <c r="I609" i="2" s="1"/>
  <c r="J609" i="2" s="1"/>
  <c r="K609" i="2" s="1"/>
  <c r="L609" i="2" s="1"/>
  <c r="M609" i="2" s="1"/>
  <c r="F610" i="2"/>
  <c r="G610" i="2" s="1"/>
  <c r="H610" i="2" s="1"/>
  <c r="I610" i="2" s="1"/>
  <c r="J610" i="2" s="1"/>
  <c r="K610" i="2" s="1"/>
  <c r="L610" i="2" s="1"/>
  <c r="M610" i="2" s="1"/>
  <c r="F611" i="2"/>
  <c r="G611" i="2" s="1"/>
  <c r="H611" i="2" s="1"/>
  <c r="I611" i="2" s="1"/>
  <c r="J611" i="2" s="1"/>
  <c r="K611" i="2" s="1"/>
  <c r="L611" i="2" s="1"/>
  <c r="M611" i="2" s="1"/>
  <c r="F612" i="2"/>
  <c r="G612" i="2" s="1"/>
  <c r="H612" i="2" s="1"/>
  <c r="I612" i="2" s="1"/>
  <c r="J612" i="2" s="1"/>
  <c r="K612" i="2" s="1"/>
  <c r="L612" i="2" s="1"/>
  <c r="M612" i="2" s="1"/>
  <c r="F613" i="2"/>
  <c r="G613" i="2" s="1"/>
  <c r="H613" i="2" s="1"/>
  <c r="I613" i="2" s="1"/>
  <c r="J613" i="2" s="1"/>
  <c r="K613" i="2" s="1"/>
  <c r="L613" i="2" s="1"/>
  <c r="M613" i="2" s="1"/>
  <c r="F614" i="2"/>
  <c r="G614" i="2" s="1"/>
  <c r="H614" i="2" s="1"/>
  <c r="I614" i="2" s="1"/>
  <c r="J614" i="2" s="1"/>
  <c r="K614" i="2" s="1"/>
  <c r="L614" i="2" s="1"/>
  <c r="M614" i="2" s="1"/>
  <c r="F615" i="2"/>
  <c r="G615" i="2" s="1"/>
  <c r="H615" i="2" s="1"/>
  <c r="I615" i="2" s="1"/>
  <c r="J615" i="2" s="1"/>
  <c r="K615" i="2" s="1"/>
  <c r="L615" i="2" s="1"/>
  <c r="M615" i="2" s="1"/>
  <c r="F616" i="2"/>
  <c r="G616" i="2" s="1"/>
  <c r="H616" i="2" s="1"/>
  <c r="I616" i="2" s="1"/>
  <c r="J616" i="2" s="1"/>
  <c r="K616" i="2" s="1"/>
  <c r="L616" i="2" s="1"/>
  <c r="M616" i="2" s="1"/>
  <c r="F617" i="2"/>
  <c r="G617" i="2" s="1"/>
  <c r="H617" i="2" s="1"/>
  <c r="I617" i="2" s="1"/>
  <c r="J617" i="2" s="1"/>
  <c r="K617" i="2" s="1"/>
  <c r="L617" i="2" s="1"/>
  <c r="M617" i="2" s="1"/>
  <c r="F618" i="2"/>
  <c r="G618" i="2" s="1"/>
  <c r="H618" i="2" s="1"/>
  <c r="I618" i="2" s="1"/>
  <c r="J618" i="2" s="1"/>
  <c r="K618" i="2" s="1"/>
  <c r="L618" i="2" s="1"/>
  <c r="M618" i="2" s="1"/>
  <c r="F619" i="2"/>
  <c r="G619" i="2" s="1"/>
  <c r="H619" i="2" s="1"/>
  <c r="I619" i="2" s="1"/>
  <c r="J619" i="2" s="1"/>
  <c r="K619" i="2" s="1"/>
  <c r="L619" i="2" s="1"/>
  <c r="M619" i="2" s="1"/>
  <c r="F620" i="2"/>
  <c r="G620" i="2" s="1"/>
  <c r="H620" i="2" s="1"/>
  <c r="I620" i="2" s="1"/>
  <c r="J620" i="2" s="1"/>
  <c r="K620" i="2" s="1"/>
  <c r="L620" i="2" s="1"/>
  <c r="M620" i="2" s="1"/>
  <c r="F621" i="2"/>
  <c r="G621" i="2" s="1"/>
  <c r="H621" i="2" s="1"/>
  <c r="I621" i="2" s="1"/>
  <c r="J621" i="2" s="1"/>
  <c r="K621" i="2" s="1"/>
  <c r="L621" i="2" s="1"/>
  <c r="M621" i="2" s="1"/>
  <c r="F622" i="2"/>
  <c r="G622" i="2" s="1"/>
  <c r="H622" i="2" s="1"/>
  <c r="I622" i="2" s="1"/>
  <c r="J622" i="2" s="1"/>
  <c r="K622" i="2" s="1"/>
  <c r="L622" i="2" s="1"/>
  <c r="M622" i="2" s="1"/>
  <c r="F623" i="2"/>
  <c r="G623" i="2" s="1"/>
  <c r="H623" i="2" s="1"/>
  <c r="I623" i="2" s="1"/>
  <c r="J623" i="2" s="1"/>
  <c r="K623" i="2" s="1"/>
  <c r="L623" i="2" s="1"/>
  <c r="M623" i="2" s="1"/>
  <c r="F624" i="2"/>
  <c r="G624" i="2" s="1"/>
  <c r="H624" i="2" s="1"/>
  <c r="I624" i="2" s="1"/>
  <c r="J624" i="2" s="1"/>
  <c r="K624" i="2" s="1"/>
  <c r="L624" i="2" s="1"/>
  <c r="M624" i="2" s="1"/>
  <c r="F625" i="2"/>
  <c r="G625" i="2" s="1"/>
  <c r="H625" i="2" s="1"/>
  <c r="I625" i="2" s="1"/>
  <c r="F626" i="2"/>
  <c r="G626" i="2" s="1"/>
  <c r="H626" i="2" s="1"/>
  <c r="I626" i="2" s="1"/>
  <c r="J626" i="2" s="1"/>
  <c r="K626" i="2" s="1"/>
  <c r="L626" i="2" s="1"/>
  <c r="M626" i="2" s="1"/>
  <c r="F627" i="2"/>
  <c r="G627" i="2" s="1"/>
  <c r="H627" i="2" s="1"/>
  <c r="I627" i="2" s="1"/>
  <c r="J627" i="2" s="1"/>
  <c r="K627" i="2" s="1"/>
  <c r="L627" i="2" s="1"/>
  <c r="M627" i="2" s="1"/>
  <c r="F628" i="2"/>
  <c r="G628" i="2" s="1"/>
  <c r="H628" i="2" s="1"/>
  <c r="I628" i="2" s="1"/>
  <c r="J628" i="2" s="1"/>
  <c r="K628" i="2" s="1"/>
  <c r="L628" i="2" s="1"/>
  <c r="M628" i="2" s="1"/>
  <c r="F629" i="2"/>
  <c r="G629" i="2" s="1"/>
  <c r="H629" i="2" s="1"/>
  <c r="I629" i="2" s="1"/>
  <c r="J629" i="2" s="1"/>
  <c r="K629" i="2" s="1"/>
  <c r="L629" i="2" s="1"/>
  <c r="M629" i="2" s="1"/>
  <c r="F630" i="2"/>
  <c r="G630" i="2" s="1"/>
  <c r="H630" i="2" s="1"/>
  <c r="I630" i="2" s="1"/>
  <c r="J630" i="2" s="1"/>
  <c r="K630" i="2" s="1"/>
  <c r="L630" i="2" s="1"/>
  <c r="M630" i="2" s="1"/>
  <c r="F631" i="2"/>
  <c r="G631" i="2" s="1"/>
  <c r="H631" i="2" s="1"/>
  <c r="I631" i="2" s="1"/>
  <c r="J631" i="2" s="1"/>
  <c r="K631" i="2" s="1"/>
  <c r="L631" i="2" s="1"/>
  <c r="M631" i="2" s="1"/>
  <c r="F632" i="2"/>
  <c r="G632" i="2" s="1"/>
  <c r="H632" i="2" s="1"/>
  <c r="I632" i="2" s="1"/>
  <c r="J632" i="2" s="1"/>
  <c r="K632" i="2" s="1"/>
  <c r="L632" i="2" s="1"/>
  <c r="M632" i="2" s="1"/>
  <c r="F633" i="2"/>
  <c r="G633" i="2" s="1"/>
  <c r="H633" i="2" s="1"/>
  <c r="I633" i="2" s="1"/>
  <c r="J633" i="2" s="1"/>
  <c r="K633" i="2" s="1"/>
  <c r="L633" i="2" s="1"/>
  <c r="M633" i="2" s="1"/>
  <c r="F634" i="2"/>
  <c r="G634" i="2" s="1"/>
  <c r="H634" i="2" s="1"/>
  <c r="I634" i="2" s="1"/>
  <c r="J634" i="2" s="1"/>
  <c r="K634" i="2" s="1"/>
  <c r="L634" i="2" s="1"/>
  <c r="M634" i="2" s="1"/>
  <c r="F635" i="2"/>
  <c r="G635" i="2" s="1"/>
  <c r="H635" i="2" s="1"/>
  <c r="I635" i="2" s="1"/>
  <c r="J635" i="2" s="1"/>
  <c r="K635" i="2" s="1"/>
  <c r="L635" i="2" s="1"/>
  <c r="M635" i="2" s="1"/>
  <c r="F636" i="2"/>
  <c r="G636" i="2" s="1"/>
  <c r="H636" i="2" s="1"/>
  <c r="I636" i="2" s="1"/>
  <c r="J636" i="2" s="1"/>
  <c r="K636" i="2" s="1"/>
  <c r="L636" i="2" s="1"/>
  <c r="M636" i="2" s="1"/>
  <c r="F637" i="2"/>
  <c r="G637" i="2" s="1"/>
  <c r="H637" i="2" s="1"/>
  <c r="I637" i="2" s="1"/>
  <c r="J637" i="2" s="1"/>
  <c r="K637" i="2" s="1"/>
  <c r="L637" i="2" s="1"/>
  <c r="M637" i="2" s="1"/>
  <c r="F638" i="2"/>
  <c r="G638" i="2" s="1"/>
  <c r="H638" i="2" s="1"/>
  <c r="I638" i="2" s="1"/>
  <c r="J638" i="2" s="1"/>
  <c r="K638" i="2" s="1"/>
  <c r="L638" i="2" s="1"/>
  <c r="M638" i="2" s="1"/>
  <c r="F639" i="2"/>
  <c r="G639" i="2" s="1"/>
  <c r="H639" i="2" s="1"/>
  <c r="I639" i="2" s="1"/>
  <c r="J639" i="2" s="1"/>
  <c r="K639" i="2" s="1"/>
  <c r="L639" i="2" s="1"/>
  <c r="M639" i="2" s="1"/>
  <c r="F640" i="2"/>
  <c r="G640" i="2" s="1"/>
  <c r="H640" i="2" s="1"/>
  <c r="I640" i="2" s="1"/>
  <c r="J640" i="2" s="1"/>
  <c r="K640" i="2" s="1"/>
  <c r="L640" i="2" s="1"/>
  <c r="M640" i="2" s="1"/>
  <c r="F641" i="2"/>
  <c r="G641" i="2" s="1"/>
  <c r="H641" i="2" s="1"/>
  <c r="I641" i="2" s="1"/>
  <c r="J641" i="2" s="1"/>
  <c r="K641" i="2" s="1"/>
  <c r="L641" i="2" s="1"/>
  <c r="M641" i="2" s="1"/>
  <c r="F642" i="2"/>
  <c r="G642" i="2" s="1"/>
  <c r="H642" i="2" s="1"/>
  <c r="I642" i="2" s="1"/>
  <c r="J642" i="2" s="1"/>
  <c r="K642" i="2" s="1"/>
  <c r="L642" i="2" s="1"/>
  <c r="M642" i="2" s="1"/>
  <c r="F643" i="2"/>
  <c r="G643" i="2" s="1"/>
  <c r="H643" i="2" s="1"/>
  <c r="I643" i="2" s="1"/>
  <c r="J643" i="2" s="1"/>
  <c r="K643" i="2" s="1"/>
  <c r="L643" i="2" s="1"/>
  <c r="M643" i="2" s="1"/>
  <c r="F644" i="2"/>
  <c r="G644" i="2" s="1"/>
  <c r="H644" i="2" s="1"/>
  <c r="I644" i="2" s="1"/>
  <c r="J644" i="2" s="1"/>
  <c r="K644" i="2" s="1"/>
  <c r="L644" i="2" s="1"/>
  <c r="M644" i="2" s="1"/>
  <c r="F645" i="2"/>
  <c r="G645" i="2" s="1"/>
  <c r="H645" i="2" s="1"/>
  <c r="I645" i="2" s="1"/>
  <c r="J645" i="2" s="1"/>
  <c r="K645" i="2" s="1"/>
  <c r="L645" i="2" s="1"/>
  <c r="M645" i="2" s="1"/>
  <c r="F646" i="2"/>
  <c r="G646" i="2" s="1"/>
  <c r="H646" i="2" s="1"/>
  <c r="I646" i="2" s="1"/>
  <c r="J646" i="2" s="1"/>
  <c r="K646" i="2" s="1"/>
  <c r="L646" i="2" s="1"/>
  <c r="M646" i="2" s="1"/>
  <c r="F647" i="2"/>
  <c r="G647" i="2" s="1"/>
  <c r="H647" i="2" s="1"/>
  <c r="I647" i="2" s="1"/>
  <c r="J647" i="2" s="1"/>
  <c r="K647" i="2" s="1"/>
  <c r="L647" i="2" s="1"/>
  <c r="M647" i="2" s="1"/>
  <c r="F648" i="2"/>
  <c r="G648" i="2" s="1"/>
  <c r="H648" i="2" s="1"/>
  <c r="I648" i="2" s="1"/>
  <c r="J648" i="2" s="1"/>
  <c r="K648" i="2" s="1"/>
  <c r="L648" i="2" s="1"/>
  <c r="M648" i="2" s="1"/>
  <c r="F649" i="2"/>
  <c r="G649" i="2" s="1"/>
  <c r="H649" i="2" s="1"/>
  <c r="I649" i="2" s="1"/>
  <c r="J649" i="2" s="1"/>
  <c r="K649" i="2" s="1"/>
  <c r="L649" i="2" s="1"/>
  <c r="M649" i="2" s="1"/>
  <c r="F650" i="2"/>
  <c r="G650" i="2" s="1"/>
  <c r="H650" i="2" s="1"/>
  <c r="I650" i="2" s="1"/>
  <c r="J650" i="2" s="1"/>
  <c r="K650" i="2" s="1"/>
  <c r="L650" i="2" s="1"/>
  <c r="M650" i="2" s="1"/>
  <c r="F651" i="2"/>
  <c r="G651" i="2" s="1"/>
  <c r="H651" i="2" s="1"/>
  <c r="I651" i="2" s="1"/>
  <c r="J651" i="2" s="1"/>
  <c r="K651" i="2" s="1"/>
  <c r="L651" i="2" s="1"/>
  <c r="M651" i="2" s="1"/>
  <c r="F652" i="2"/>
  <c r="G652" i="2" s="1"/>
  <c r="H652" i="2" s="1"/>
  <c r="I652" i="2" s="1"/>
  <c r="J652" i="2" s="1"/>
  <c r="K652" i="2" s="1"/>
  <c r="L652" i="2" s="1"/>
  <c r="M652" i="2" s="1"/>
  <c r="F653" i="2"/>
  <c r="G653" i="2" s="1"/>
  <c r="H653" i="2" s="1"/>
  <c r="I653" i="2" s="1"/>
  <c r="J653" i="2" s="1"/>
  <c r="K653" i="2" s="1"/>
  <c r="L653" i="2" s="1"/>
  <c r="M653" i="2" s="1"/>
  <c r="F655" i="2"/>
  <c r="G655" i="2" s="1"/>
  <c r="H655" i="2" s="1"/>
  <c r="I655" i="2" s="1"/>
  <c r="J655" i="2" s="1"/>
  <c r="K655" i="2" s="1"/>
  <c r="L655" i="2" s="1"/>
  <c r="M655" i="2" s="1"/>
  <c r="F656" i="2"/>
  <c r="G656" i="2" s="1"/>
  <c r="H656" i="2" s="1"/>
  <c r="I656" i="2" s="1"/>
  <c r="J656" i="2" s="1"/>
  <c r="K656" i="2" s="1"/>
  <c r="F657" i="2"/>
  <c r="G657" i="2" s="1"/>
  <c r="H657" i="2" s="1"/>
  <c r="I657" i="2" s="1"/>
  <c r="J657" i="2" s="1"/>
  <c r="F658" i="2"/>
  <c r="G658" i="2" s="1"/>
  <c r="H658" i="2" s="1"/>
  <c r="I658" i="2" s="1"/>
  <c r="J658" i="2" s="1"/>
  <c r="K658" i="2" s="1"/>
  <c r="L658" i="2" s="1"/>
  <c r="M658" i="2" s="1"/>
  <c r="F659" i="2"/>
  <c r="G659" i="2" s="1"/>
  <c r="H659" i="2" s="1"/>
  <c r="I659" i="2" s="1"/>
  <c r="J659" i="2" s="1"/>
  <c r="K659" i="2" s="1"/>
  <c r="L659" i="2" s="1"/>
  <c r="M659" i="2" s="1"/>
  <c r="F660" i="2"/>
  <c r="G660" i="2" s="1"/>
  <c r="H660" i="2" s="1"/>
  <c r="I660" i="2" s="1"/>
  <c r="J660" i="2" s="1"/>
  <c r="K660" i="2" s="1"/>
  <c r="L660" i="2" s="1"/>
  <c r="M660" i="2" s="1"/>
  <c r="F661" i="2"/>
  <c r="G661" i="2" s="1"/>
  <c r="H661" i="2" s="1"/>
  <c r="I661" i="2" s="1"/>
  <c r="J661" i="2" s="1"/>
  <c r="K661" i="2" s="1"/>
  <c r="L661" i="2" s="1"/>
  <c r="M661" i="2" s="1"/>
  <c r="F662" i="2"/>
  <c r="G662" i="2" s="1"/>
  <c r="H662" i="2" s="1"/>
  <c r="I662" i="2" s="1"/>
  <c r="J662" i="2" s="1"/>
  <c r="K662" i="2" s="1"/>
  <c r="L662" i="2" s="1"/>
  <c r="M662" i="2" s="1"/>
  <c r="F663" i="2"/>
  <c r="G663" i="2" s="1"/>
  <c r="H663" i="2" s="1"/>
  <c r="I663" i="2" s="1"/>
  <c r="J663" i="2" s="1"/>
  <c r="K663" i="2" s="1"/>
  <c r="L663" i="2" s="1"/>
  <c r="M663" i="2" s="1"/>
  <c r="F664" i="2"/>
  <c r="G664" i="2" s="1"/>
  <c r="H664" i="2" s="1"/>
  <c r="I664" i="2" s="1"/>
  <c r="J664" i="2" s="1"/>
  <c r="K664" i="2" s="1"/>
  <c r="L664" i="2" s="1"/>
  <c r="M664" i="2" s="1"/>
  <c r="F666" i="2"/>
  <c r="G666" i="2" s="1"/>
  <c r="H666" i="2" s="1"/>
  <c r="I666" i="2" s="1"/>
  <c r="J666" i="2" s="1"/>
  <c r="K666" i="2" s="1"/>
  <c r="L666" i="2" s="1"/>
  <c r="M666" i="2" s="1"/>
  <c r="F667" i="2"/>
  <c r="G667" i="2" s="1"/>
  <c r="H667" i="2" s="1"/>
  <c r="I667" i="2" s="1"/>
  <c r="J667" i="2" s="1"/>
  <c r="K667" i="2" s="1"/>
  <c r="L667" i="2" s="1"/>
  <c r="M667" i="2" s="1"/>
  <c r="F668" i="2"/>
  <c r="G668" i="2" s="1"/>
  <c r="H668" i="2" s="1"/>
  <c r="I668" i="2" s="1"/>
  <c r="J668" i="2" s="1"/>
  <c r="K668" i="2" s="1"/>
  <c r="L668" i="2" s="1"/>
  <c r="M668" i="2" s="1"/>
  <c r="F669" i="2"/>
  <c r="G669" i="2" s="1"/>
  <c r="H669" i="2" s="1"/>
  <c r="I669" i="2" s="1"/>
  <c r="J669" i="2" s="1"/>
  <c r="K669" i="2" s="1"/>
  <c r="L669" i="2" s="1"/>
  <c r="M669" i="2" s="1"/>
  <c r="F670" i="2"/>
  <c r="G670" i="2" s="1"/>
  <c r="H670" i="2" s="1"/>
  <c r="I670" i="2" s="1"/>
  <c r="J670" i="2" s="1"/>
  <c r="K670" i="2" s="1"/>
  <c r="L670" i="2" s="1"/>
  <c r="M670" i="2" s="1"/>
  <c r="F671" i="2"/>
  <c r="G671" i="2" s="1"/>
  <c r="H671" i="2" s="1"/>
  <c r="I671" i="2" s="1"/>
  <c r="J671" i="2" s="1"/>
  <c r="K671" i="2" s="1"/>
  <c r="L671" i="2" s="1"/>
  <c r="M671" i="2" s="1"/>
  <c r="F672" i="2"/>
  <c r="G672" i="2" s="1"/>
  <c r="H672" i="2" s="1"/>
  <c r="I672" i="2" s="1"/>
  <c r="J672" i="2" s="1"/>
  <c r="K672" i="2" s="1"/>
  <c r="L672" i="2" s="1"/>
  <c r="M672" i="2" s="1"/>
  <c r="F673" i="2"/>
  <c r="G673" i="2" s="1"/>
  <c r="H673" i="2" s="1"/>
  <c r="I673" i="2" s="1"/>
  <c r="J673" i="2" s="1"/>
  <c r="K673" i="2" s="1"/>
  <c r="L673" i="2" s="1"/>
  <c r="M673" i="2" s="1"/>
  <c r="F674" i="2"/>
  <c r="G674" i="2" s="1"/>
  <c r="H674" i="2" s="1"/>
  <c r="I674" i="2" s="1"/>
  <c r="J674" i="2" s="1"/>
  <c r="K674" i="2" s="1"/>
  <c r="L674" i="2" s="1"/>
  <c r="M674" i="2" s="1"/>
  <c r="F675" i="2"/>
  <c r="G675" i="2" s="1"/>
  <c r="H675" i="2" s="1"/>
  <c r="I675" i="2" s="1"/>
  <c r="J675" i="2" s="1"/>
  <c r="K675" i="2" s="1"/>
  <c r="L675" i="2" s="1"/>
  <c r="M675" i="2" s="1"/>
  <c r="F676" i="2"/>
  <c r="G676" i="2" s="1"/>
  <c r="H676" i="2" s="1"/>
  <c r="I676" i="2" s="1"/>
  <c r="J676" i="2" s="1"/>
  <c r="K676" i="2" s="1"/>
  <c r="L676" i="2" s="1"/>
  <c r="M676" i="2" s="1"/>
  <c r="F677" i="2"/>
  <c r="G677" i="2" s="1"/>
  <c r="H677" i="2" s="1"/>
  <c r="I677" i="2" s="1"/>
  <c r="J677" i="2" s="1"/>
  <c r="K677" i="2" s="1"/>
  <c r="L677" i="2" s="1"/>
  <c r="M677" i="2" s="1"/>
  <c r="F678" i="2"/>
  <c r="G678" i="2" s="1"/>
  <c r="H678" i="2" s="1"/>
  <c r="I678" i="2" s="1"/>
  <c r="J678" i="2" s="1"/>
  <c r="K678" i="2" s="1"/>
  <c r="L678" i="2" s="1"/>
  <c r="M678" i="2" s="1"/>
  <c r="F679" i="2"/>
  <c r="G679" i="2" s="1"/>
  <c r="H679" i="2" s="1"/>
  <c r="I679" i="2" s="1"/>
  <c r="J679" i="2" s="1"/>
  <c r="K679" i="2" s="1"/>
  <c r="L679" i="2" s="1"/>
  <c r="M679" i="2" s="1"/>
  <c r="F680" i="2"/>
  <c r="G680" i="2" s="1"/>
  <c r="H680" i="2" s="1"/>
  <c r="I680" i="2" s="1"/>
  <c r="J680" i="2" s="1"/>
  <c r="K680" i="2" s="1"/>
  <c r="L680" i="2" s="1"/>
  <c r="M680" i="2" s="1"/>
  <c r="F681" i="2"/>
  <c r="G681" i="2" s="1"/>
  <c r="H681" i="2" s="1"/>
  <c r="I681" i="2" s="1"/>
  <c r="J681" i="2" s="1"/>
  <c r="K681" i="2" s="1"/>
  <c r="L681" i="2" s="1"/>
  <c r="M681" i="2" s="1"/>
  <c r="F682" i="2"/>
  <c r="G682" i="2" s="1"/>
  <c r="H682" i="2" s="1"/>
  <c r="I682" i="2" s="1"/>
  <c r="J682" i="2" s="1"/>
  <c r="K682" i="2" s="1"/>
  <c r="L682" i="2" s="1"/>
  <c r="M682" i="2" s="1"/>
  <c r="F683" i="2"/>
  <c r="G683" i="2" s="1"/>
  <c r="H683" i="2" s="1"/>
  <c r="I683" i="2" s="1"/>
  <c r="J683" i="2" s="1"/>
  <c r="K683" i="2" s="1"/>
  <c r="L683" i="2" s="1"/>
  <c r="M683" i="2" s="1"/>
  <c r="F684" i="2"/>
  <c r="G684" i="2" s="1"/>
  <c r="H684" i="2" s="1"/>
  <c r="I684" i="2" s="1"/>
  <c r="J684" i="2" s="1"/>
  <c r="K684" i="2" s="1"/>
  <c r="L684" i="2" s="1"/>
  <c r="M684" i="2" s="1"/>
  <c r="F685" i="2"/>
  <c r="G685" i="2" s="1"/>
  <c r="H685" i="2" s="1"/>
  <c r="I685" i="2" s="1"/>
  <c r="J685" i="2" s="1"/>
  <c r="K685" i="2" s="1"/>
  <c r="L685" i="2" s="1"/>
  <c r="M685" i="2" s="1"/>
  <c r="F686" i="2"/>
  <c r="G686" i="2" s="1"/>
  <c r="H686" i="2" s="1"/>
  <c r="I686" i="2" s="1"/>
  <c r="J686" i="2" s="1"/>
  <c r="K686" i="2" s="1"/>
  <c r="L686" i="2" s="1"/>
  <c r="M686" i="2" s="1"/>
  <c r="F687" i="2"/>
  <c r="G687" i="2" s="1"/>
  <c r="H687" i="2" s="1"/>
  <c r="I687" i="2" s="1"/>
  <c r="J687" i="2" s="1"/>
  <c r="K687" i="2" s="1"/>
  <c r="L687" i="2" s="1"/>
  <c r="M687" i="2" s="1"/>
  <c r="F688" i="2"/>
  <c r="G688" i="2" s="1"/>
  <c r="H688" i="2" s="1"/>
  <c r="I688" i="2" s="1"/>
  <c r="J688" i="2" s="1"/>
  <c r="K688" i="2" s="1"/>
  <c r="L688" i="2" s="1"/>
  <c r="M688" i="2" s="1"/>
  <c r="F689" i="2"/>
  <c r="G689" i="2" s="1"/>
  <c r="H689" i="2" s="1"/>
  <c r="I689" i="2" s="1"/>
  <c r="J689" i="2" s="1"/>
  <c r="K689" i="2" s="1"/>
  <c r="L689" i="2" s="1"/>
  <c r="M689" i="2" s="1"/>
  <c r="F690" i="2"/>
  <c r="G690" i="2" s="1"/>
  <c r="H690" i="2" s="1"/>
  <c r="I690" i="2" s="1"/>
  <c r="J690" i="2" s="1"/>
  <c r="K690" i="2" s="1"/>
  <c r="L690" i="2" s="1"/>
  <c r="M690" i="2" s="1"/>
  <c r="F691" i="2"/>
  <c r="G691" i="2" s="1"/>
  <c r="H691" i="2" s="1"/>
  <c r="I691" i="2" s="1"/>
  <c r="J691" i="2" s="1"/>
  <c r="K691" i="2" s="1"/>
  <c r="L691" i="2" s="1"/>
  <c r="M691" i="2" s="1"/>
  <c r="F692" i="2"/>
  <c r="G692" i="2" s="1"/>
  <c r="H692" i="2" s="1"/>
  <c r="I692" i="2" s="1"/>
  <c r="J692" i="2" s="1"/>
  <c r="K692" i="2" s="1"/>
  <c r="L692" i="2" s="1"/>
  <c r="M692" i="2" s="1"/>
  <c r="F693" i="2"/>
  <c r="G693" i="2" s="1"/>
  <c r="H693" i="2" s="1"/>
  <c r="I693" i="2" s="1"/>
  <c r="J693" i="2" s="1"/>
  <c r="K693" i="2" s="1"/>
  <c r="L693" i="2" s="1"/>
  <c r="M693" i="2" s="1"/>
  <c r="F694" i="2"/>
  <c r="G694" i="2" s="1"/>
  <c r="H694" i="2" s="1"/>
  <c r="I694" i="2" s="1"/>
  <c r="J694" i="2" s="1"/>
  <c r="K694" i="2" s="1"/>
  <c r="L694" i="2" s="1"/>
  <c r="M694" i="2" s="1"/>
  <c r="F695" i="2"/>
  <c r="G695" i="2" s="1"/>
  <c r="H695" i="2" s="1"/>
  <c r="I695" i="2" s="1"/>
  <c r="J695" i="2" s="1"/>
  <c r="K695" i="2" s="1"/>
  <c r="L695" i="2" s="1"/>
  <c r="M695" i="2" s="1"/>
  <c r="F696" i="2"/>
  <c r="G696" i="2" s="1"/>
  <c r="H696" i="2" s="1"/>
  <c r="I696" i="2" s="1"/>
  <c r="J696" i="2" s="1"/>
  <c r="F697" i="2"/>
  <c r="G697" i="2" s="1"/>
  <c r="H697" i="2" s="1"/>
  <c r="I697" i="2" s="1"/>
  <c r="J697" i="2" s="1"/>
  <c r="K697" i="2" s="1"/>
  <c r="L697" i="2" s="1"/>
  <c r="M697" i="2" s="1"/>
  <c r="F698" i="2"/>
  <c r="G698" i="2" s="1"/>
  <c r="H698" i="2" s="1"/>
  <c r="I698" i="2" s="1"/>
  <c r="J698" i="2" s="1"/>
  <c r="K698" i="2" s="1"/>
  <c r="L698" i="2" s="1"/>
  <c r="M698" i="2" s="1"/>
  <c r="F699" i="2"/>
  <c r="G699" i="2" s="1"/>
  <c r="H699" i="2" s="1"/>
  <c r="I699" i="2" s="1"/>
  <c r="J699" i="2" s="1"/>
  <c r="K699" i="2" s="1"/>
  <c r="L699" i="2" s="1"/>
  <c r="M699" i="2" s="1"/>
  <c r="F700" i="2"/>
  <c r="G700" i="2" s="1"/>
  <c r="H700" i="2" s="1"/>
  <c r="I700" i="2" s="1"/>
  <c r="J700" i="2" s="1"/>
  <c r="K700" i="2" s="1"/>
  <c r="L700" i="2" s="1"/>
  <c r="M700" i="2" s="1"/>
  <c r="F701" i="2"/>
  <c r="G701" i="2" s="1"/>
  <c r="H701" i="2" s="1"/>
  <c r="I701" i="2" s="1"/>
  <c r="J701" i="2" s="1"/>
  <c r="K701" i="2" s="1"/>
  <c r="L701" i="2" s="1"/>
  <c r="M701" i="2" s="1"/>
  <c r="F702" i="2"/>
  <c r="G702" i="2" s="1"/>
  <c r="H702" i="2" s="1"/>
  <c r="I702" i="2" s="1"/>
  <c r="J702" i="2" s="1"/>
  <c r="F703" i="2"/>
  <c r="G703" i="2" s="1"/>
  <c r="H703" i="2" s="1"/>
  <c r="I703" i="2" s="1"/>
  <c r="J703" i="2" s="1"/>
  <c r="K703" i="2" s="1"/>
  <c r="L703" i="2" s="1"/>
  <c r="M703" i="2" s="1"/>
  <c r="F704" i="2"/>
  <c r="G704" i="2" s="1"/>
  <c r="H704" i="2" s="1"/>
  <c r="I704" i="2" s="1"/>
  <c r="J704" i="2" s="1"/>
  <c r="K704" i="2" s="1"/>
  <c r="L704" i="2" s="1"/>
  <c r="M704" i="2" s="1"/>
  <c r="F705" i="2"/>
  <c r="G705" i="2" s="1"/>
  <c r="H705" i="2" s="1"/>
  <c r="I705" i="2" s="1"/>
  <c r="J705" i="2" s="1"/>
  <c r="K705" i="2" s="1"/>
  <c r="L705" i="2" s="1"/>
  <c r="M705" i="2" s="1"/>
  <c r="F706" i="2"/>
  <c r="G706" i="2" s="1"/>
  <c r="H706" i="2" s="1"/>
  <c r="I706" i="2" s="1"/>
  <c r="J706" i="2" s="1"/>
  <c r="K706" i="2" s="1"/>
  <c r="L706" i="2" s="1"/>
  <c r="M706" i="2" s="1"/>
  <c r="F707" i="2"/>
  <c r="G707" i="2" s="1"/>
  <c r="H707" i="2" s="1"/>
  <c r="I707" i="2" s="1"/>
  <c r="J707" i="2" s="1"/>
  <c r="K707" i="2" s="1"/>
  <c r="L707" i="2" s="1"/>
  <c r="M707" i="2" s="1"/>
  <c r="F708" i="2"/>
  <c r="G708" i="2" s="1"/>
  <c r="H708" i="2" s="1"/>
  <c r="I708" i="2" s="1"/>
  <c r="F709" i="2"/>
  <c r="G709" i="2" s="1"/>
  <c r="H709" i="2" s="1"/>
  <c r="I709" i="2" s="1"/>
  <c r="J709" i="2" s="1"/>
  <c r="K709" i="2" s="1"/>
  <c r="L709" i="2" s="1"/>
  <c r="M709" i="2" s="1"/>
  <c r="F710" i="2"/>
  <c r="G710" i="2" s="1"/>
  <c r="H710" i="2" s="1"/>
  <c r="I710" i="2" s="1"/>
  <c r="J710" i="2" s="1"/>
  <c r="K710" i="2" s="1"/>
  <c r="L710" i="2" s="1"/>
  <c r="M710" i="2" s="1"/>
  <c r="F711" i="2"/>
  <c r="G711" i="2" s="1"/>
  <c r="H711" i="2" s="1"/>
  <c r="I711" i="2" s="1"/>
  <c r="J711" i="2" s="1"/>
  <c r="K711" i="2" s="1"/>
  <c r="L711" i="2" s="1"/>
  <c r="M711" i="2" s="1"/>
  <c r="F712" i="2"/>
  <c r="G712" i="2" s="1"/>
  <c r="H712" i="2" s="1"/>
  <c r="I712" i="2" s="1"/>
  <c r="J712" i="2" s="1"/>
  <c r="K712" i="2" s="1"/>
  <c r="L712" i="2" s="1"/>
  <c r="M712" i="2" s="1"/>
  <c r="F713" i="2"/>
  <c r="G713" i="2" s="1"/>
  <c r="H713" i="2" s="1"/>
  <c r="I713" i="2" s="1"/>
  <c r="J713" i="2" s="1"/>
  <c r="K713" i="2" s="1"/>
  <c r="L713" i="2" s="1"/>
  <c r="M713" i="2" s="1"/>
  <c r="F714" i="2"/>
  <c r="G714" i="2" s="1"/>
  <c r="H714" i="2" s="1"/>
  <c r="I714" i="2" s="1"/>
  <c r="J714" i="2" s="1"/>
  <c r="K714" i="2" s="1"/>
  <c r="L714" i="2" s="1"/>
  <c r="M714" i="2" s="1"/>
  <c r="F715" i="2"/>
  <c r="G715" i="2" s="1"/>
  <c r="H715" i="2" s="1"/>
  <c r="I715" i="2" s="1"/>
  <c r="J715" i="2" s="1"/>
  <c r="K715" i="2" s="1"/>
  <c r="L715" i="2" s="1"/>
  <c r="M715" i="2" s="1"/>
  <c r="F716" i="2"/>
  <c r="G716" i="2" s="1"/>
  <c r="H716" i="2" s="1"/>
  <c r="I716" i="2" s="1"/>
  <c r="J716" i="2" s="1"/>
  <c r="K716" i="2" s="1"/>
  <c r="L716" i="2" s="1"/>
  <c r="M716" i="2" s="1"/>
  <c r="F717" i="2"/>
  <c r="G717" i="2" s="1"/>
  <c r="H717" i="2" s="1"/>
  <c r="I717" i="2" s="1"/>
  <c r="J717" i="2" s="1"/>
  <c r="K717" i="2" s="1"/>
  <c r="L717" i="2" s="1"/>
  <c r="M717" i="2" s="1"/>
  <c r="F718" i="2"/>
  <c r="G718" i="2" s="1"/>
  <c r="H718" i="2" s="1"/>
  <c r="I718" i="2" s="1"/>
  <c r="J718" i="2" s="1"/>
  <c r="K718" i="2" s="1"/>
  <c r="L718" i="2" s="1"/>
  <c r="M718" i="2" s="1"/>
  <c r="F719" i="2"/>
  <c r="G719" i="2" s="1"/>
  <c r="H719" i="2" s="1"/>
  <c r="I719" i="2" s="1"/>
  <c r="F720" i="2"/>
  <c r="G720" i="2" s="1"/>
  <c r="H720" i="2" s="1"/>
  <c r="I720" i="2" s="1"/>
  <c r="F721" i="2"/>
  <c r="G721" i="2" s="1"/>
  <c r="H721" i="2" s="1"/>
  <c r="I721" i="2" s="1"/>
  <c r="J721" i="2" s="1"/>
  <c r="K721" i="2" s="1"/>
  <c r="L721" i="2" s="1"/>
  <c r="M721" i="2" s="1"/>
  <c r="F722" i="2"/>
  <c r="G722" i="2" s="1"/>
  <c r="H722" i="2" s="1"/>
  <c r="I722" i="2" s="1"/>
  <c r="J722" i="2" s="1"/>
  <c r="K722" i="2" s="1"/>
  <c r="L722" i="2" s="1"/>
  <c r="M722" i="2" s="1"/>
  <c r="F723" i="2"/>
  <c r="G723" i="2" s="1"/>
  <c r="H723" i="2" s="1"/>
  <c r="I723" i="2" s="1"/>
  <c r="F724" i="2"/>
  <c r="G724" i="2" s="1"/>
  <c r="H724" i="2" s="1"/>
  <c r="I724" i="2" s="1"/>
  <c r="F725" i="2"/>
  <c r="G725" i="2" s="1"/>
  <c r="H725" i="2" s="1"/>
  <c r="I725" i="2" s="1"/>
  <c r="F726" i="2"/>
  <c r="G726" i="2" s="1"/>
  <c r="H726" i="2" s="1"/>
  <c r="I726" i="2" s="1"/>
  <c r="F727" i="2"/>
  <c r="G727" i="2" s="1"/>
  <c r="H727" i="2" s="1"/>
  <c r="I727" i="2" s="1"/>
  <c r="J727" i="2" s="1"/>
  <c r="K727" i="2" s="1"/>
  <c r="L727" i="2" s="1"/>
  <c r="M727" i="2" s="1"/>
  <c r="F728" i="2"/>
  <c r="G728" i="2" s="1"/>
  <c r="H728" i="2" s="1"/>
  <c r="I728" i="2" s="1"/>
  <c r="F729" i="2"/>
  <c r="G729" i="2" s="1"/>
  <c r="H729" i="2" s="1"/>
  <c r="I729" i="2" s="1"/>
  <c r="F730" i="2"/>
  <c r="G730" i="2" s="1"/>
  <c r="H730" i="2" s="1"/>
  <c r="I730" i="2" s="1"/>
  <c r="J730" i="2" s="1"/>
  <c r="K730" i="2" s="1"/>
  <c r="L730" i="2" s="1"/>
  <c r="M730" i="2" s="1"/>
  <c r="F731" i="2"/>
  <c r="G731" i="2" s="1"/>
  <c r="H731" i="2" s="1"/>
  <c r="I731" i="2" s="1"/>
  <c r="F732" i="2"/>
  <c r="G732" i="2" s="1"/>
  <c r="H732" i="2" s="1"/>
  <c r="I732" i="2" s="1"/>
  <c r="J732" i="2" s="1"/>
  <c r="K732" i="2" s="1"/>
  <c r="L732" i="2" s="1"/>
  <c r="M732" i="2" s="1"/>
  <c r="F733" i="2"/>
  <c r="G733" i="2" s="1"/>
  <c r="H733" i="2" s="1"/>
  <c r="I733" i="2" s="1"/>
  <c r="J733" i="2" s="1"/>
  <c r="K733" i="2" s="1"/>
  <c r="L733" i="2" s="1"/>
  <c r="M733" i="2" s="1"/>
  <c r="F734" i="2"/>
  <c r="G734" i="2" s="1"/>
  <c r="H734" i="2" s="1"/>
  <c r="I734" i="2" s="1"/>
  <c r="J734" i="2" s="1"/>
  <c r="K734" i="2" s="1"/>
  <c r="L734" i="2" s="1"/>
  <c r="M734" i="2" s="1"/>
  <c r="F735" i="2"/>
  <c r="G735" i="2" s="1"/>
  <c r="H735" i="2" s="1"/>
  <c r="I735" i="2" s="1"/>
  <c r="J735" i="2" s="1"/>
  <c r="K735" i="2" s="1"/>
  <c r="L735" i="2" s="1"/>
  <c r="M735" i="2" s="1"/>
  <c r="F736" i="2"/>
  <c r="G736" i="2" s="1"/>
  <c r="H736" i="2" s="1"/>
  <c r="I736" i="2" s="1"/>
  <c r="J736" i="2" s="1"/>
  <c r="K736" i="2" s="1"/>
  <c r="L736" i="2" s="1"/>
  <c r="M736" i="2" s="1"/>
  <c r="F737" i="2"/>
  <c r="G737" i="2" s="1"/>
  <c r="H737" i="2" s="1"/>
  <c r="I737" i="2" s="1"/>
  <c r="J737" i="2" s="1"/>
  <c r="K737" i="2" s="1"/>
  <c r="L737" i="2" s="1"/>
  <c r="M737" i="2" s="1"/>
  <c r="F738" i="2"/>
  <c r="G738" i="2" s="1"/>
  <c r="H738" i="2" s="1"/>
  <c r="I738" i="2" s="1"/>
  <c r="J738" i="2" s="1"/>
  <c r="K738" i="2" s="1"/>
  <c r="L738" i="2" s="1"/>
  <c r="M738" i="2" s="1"/>
  <c r="F739" i="2"/>
  <c r="G739" i="2" s="1"/>
  <c r="H739" i="2" s="1"/>
  <c r="I739" i="2" s="1"/>
  <c r="J739" i="2" s="1"/>
  <c r="K739" i="2" s="1"/>
  <c r="L739" i="2" s="1"/>
  <c r="M739" i="2" s="1"/>
  <c r="F740" i="2"/>
  <c r="G740" i="2" s="1"/>
  <c r="H740" i="2" s="1"/>
  <c r="I740" i="2" s="1"/>
  <c r="J740" i="2" s="1"/>
  <c r="K740" i="2" s="1"/>
  <c r="L740" i="2" s="1"/>
  <c r="M740" i="2" s="1"/>
  <c r="F741" i="2"/>
  <c r="G741" i="2" s="1"/>
  <c r="H741" i="2" s="1"/>
  <c r="I741" i="2" s="1"/>
  <c r="F742" i="2"/>
  <c r="G742" i="2" s="1"/>
  <c r="H742" i="2" s="1"/>
  <c r="I742" i="2" s="1"/>
  <c r="J742" i="2" s="1"/>
  <c r="K742" i="2" s="1"/>
  <c r="L742" i="2" s="1"/>
  <c r="M742" i="2" s="1"/>
  <c r="F743" i="2"/>
  <c r="G743" i="2" s="1"/>
  <c r="H743" i="2" s="1"/>
  <c r="I743" i="2" s="1"/>
  <c r="F744" i="2"/>
  <c r="G744" i="2" s="1"/>
  <c r="H744" i="2" s="1"/>
  <c r="I744" i="2" s="1"/>
  <c r="F745" i="2"/>
  <c r="G745" i="2" s="1"/>
  <c r="H745" i="2" s="1"/>
  <c r="I745" i="2" s="1"/>
  <c r="F746" i="2"/>
  <c r="G746" i="2" s="1"/>
  <c r="H746" i="2" s="1"/>
  <c r="I746" i="2" s="1"/>
  <c r="J746" i="2" s="1"/>
  <c r="K746" i="2" s="1"/>
  <c r="L746" i="2" s="1"/>
  <c r="M746" i="2" s="1"/>
  <c r="F747" i="2"/>
  <c r="G747" i="2" s="1"/>
  <c r="H747" i="2" s="1"/>
  <c r="I747" i="2" s="1"/>
  <c r="F748" i="2"/>
  <c r="G748" i="2" s="1"/>
  <c r="H748" i="2" s="1"/>
  <c r="I748" i="2" s="1"/>
  <c r="F749" i="2"/>
  <c r="G749" i="2" s="1"/>
  <c r="H749" i="2" s="1"/>
  <c r="I749" i="2" s="1"/>
  <c r="F750" i="2"/>
  <c r="G750" i="2" s="1"/>
  <c r="H750" i="2" s="1"/>
  <c r="I750" i="2" s="1"/>
  <c r="J750" i="2" s="1"/>
  <c r="K750" i="2" s="1"/>
  <c r="L750" i="2" s="1"/>
  <c r="M750" i="2" s="1"/>
  <c r="F751" i="2"/>
  <c r="G751" i="2" s="1"/>
  <c r="H751" i="2" s="1"/>
  <c r="I751" i="2" s="1"/>
  <c r="J751" i="2" s="1"/>
  <c r="K751" i="2" s="1"/>
  <c r="L751" i="2" s="1"/>
  <c r="M751" i="2" s="1"/>
  <c r="F752" i="2"/>
  <c r="G752" i="2" s="1"/>
  <c r="H752" i="2" s="1"/>
  <c r="I752" i="2" s="1"/>
  <c r="J752" i="2" s="1"/>
  <c r="K752" i="2" s="1"/>
  <c r="L752" i="2" s="1"/>
  <c r="M752" i="2" s="1"/>
  <c r="F753" i="2"/>
  <c r="G753" i="2" s="1"/>
  <c r="H753" i="2" s="1"/>
  <c r="I753" i="2" s="1"/>
  <c r="J753" i="2" s="1"/>
  <c r="K753" i="2" s="1"/>
  <c r="L753" i="2" s="1"/>
  <c r="M753" i="2" s="1"/>
  <c r="F754" i="2"/>
  <c r="G754" i="2" s="1"/>
  <c r="H754" i="2" s="1"/>
  <c r="I754" i="2" s="1"/>
  <c r="J754" i="2" s="1"/>
  <c r="K754" i="2" s="1"/>
  <c r="L754" i="2" s="1"/>
  <c r="M754" i="2" s="1"/>
  <c r="F755" i="2"/>
  <c r="G755" i="2" s="1"/>
  <c r="H755" i="2" s="1"/>
  <c r="I755" i="2" s="1"/>
  <c r="J755" i="2" s="1"/>
  <c r="K755" i="2" s="1"/>
  <c r="L755" i="2" s="1"/>
  <c r="M755" i="2" s="1"/>
  <c r="F756" i="2"/>
  <c r="G756" i="2" s="1"/>
  <c r="H756" i="2" s="1"/>
  <c r="I756" i="2" s="1"/>
  <c r="J756" i="2" s="1"/>
  <c r="K756" i="2" s="1"/>
  <c r="L756" i="2" s="1"/>
  <c r="M756" i="2" s="1"/>
  <c r="F757" i="2"/>
  <c r="G757" i="2" s="1"/>
  <c r="H757" i="2" s="1"/>
  <c r="I757" i="2" s="1"/>
  <c r="J757" i="2" s="1"/>
  <c r="K757" i="2" s="1"/>
  <c r="L757" i="2" s="1"/>
  <c r="M757" i="2" s="1"/>
  <c r="F758" i="2"/>
  <c r="G758" i="2" s="1"/>
  <c r="H758" i="2" s="1"/>
  <c r="I758" i="2" s="1"/>
  <c r="J758" i="2" s="1"/>
  <c r="K758" i="2" s="1"/>
  <c r="L758" i="2" s="1"/>
  <c r="M758" i="2" s="1"/>
  <c r="F759" i="2"/>
  <c r="G759" i="2" s="1"/>
  <c r="H759" i="2" s="1"/>
  <c r="I759" i="2" s="1"/>
  <c r="J759" i="2" s="1"/>
  <c r="K759" i="2" s="1"/>
  <c r="L759" i="2" s="1"/>
  <c r="M759" i="2" s="1"/>
  <c r="F760" i="2"/>
  <c r="G760" i="2" s="1"/>
  <c r="H760" i="2" s="1"/>
  <c r="I760" i="2" s="1"/>
  <c r="J760" i="2" s="1"/>
  <c r="K760" i="2" s="1"/>
  <c r="L760" i="2" s="1"/>
  <c r="M760" i="2" s="1"/>
  <c r="F761" i="2"/>
  <c r="G761" i="2" s="1"/>
  <c r="H761" i="2" s="1"/>
  <c r="I761" i="2" s="1"/>
  <c r="J761" i="2" s="1"/>
  <c r="K761" i="2" s="1"/>
  <c r="L761" i="2" s="1"/>
  <c r="M761" i="2" s="1"/>
  <c r="F762" i="2"/>
  <c r="G762" i="2" s="1"/>
  <c r="H762" i="2" s="1"/>
  <c r="I762" i="2" s="1"/>
  <c r="J762" i="2" s="1"/>
  <c r="K762" i="2" s="1"/>
  <c r="L762" i="2" s="1"/>
  <c r="M762" i="2" s="1"/>
  <c r="F763" i="2"/>
  <c r="G763" i="2" s="1"/>
  <c r="H763" i="2" s="1"/>
  <c r="I763" i="2" s="1"/>
  <c r="J763" i="2" s="1"/>
  <c r="K763" i="2" s="1"/>
  <c r="L763" i="2" s="1"/>
  <c r="M763" i="2" s="1"/>
  <c r="F764" i="2"/>
  <c r="G764" i="2" s="1"/>
  <c r="H764" i="2" s="1"/>
  <c r="I764" i="2" s="1"/>
  <c r="J764" i="2" s="1"/>
  <c r="K764" i="2" s="1"/>
  <c r="L764" i="2" s="1"/>
  <c r="M764" i="2" s="1"/>
  <c r="F765" i="2"/>
  <c r="G765" i="2" s="1"/>
  <c r="H765" i="2" s="1"/>
  <c r="I765" i="2" s="1"/>
  <c r="J765" i="2" s="1"/>
  <c r="K765" i="2" s="1"/>
  <c r="L765" i="2" s="1"/>
  <c r="M765" i="2" s="1"/>
  <c r="F766" i="2"/>
  <c r="G766" i="2" s="1"/>
  <c r="H766" i="2" s="1"/>
  <c r="I766" i="2" s="1"/>
  <c r="J766" i="2" s="1"/>
  <c r="K766" i="2" s="1"/>
  <c r="L766" i="2" s="1"/>
  <c r="M766" i="2" s="1"/>
  <c r="F767" i="2"/>
  <c r="G767" i="2" s="1"/>
  <c r="H767" i="2" s="1"/>
  <c r="I767" i="2" s="1"/>
  <c r="J767" i="2" s="1"/>
  <c r="K767" i="2" s="1"/>
  <c r="L767" i="2" s="1"/>
  <c r="M767" i="2" s="1"/>
  <c r="F768" i="2"/>
  <c r="G768" i="2" s="1"/>
  <c r="H768" i="2" s="1"/>
  <c r="I768" i="2" s="1"/>
  <c r="J768" i="2" s="1"/>
  <c r="K768" i="2" s="1"/>
  <c r="L768" i="2" s="1"/>
  <c r="M768" i="2" s="1"/>
  <c r="F769" i="2"/>
  <c r="G769" i="2" s="1"/>
  <c r="H769" i="2" s="1"/>
  <c r="I769" i="2" s="1"/>
  <c r="J769" i="2" s="1"/>
  <c r="K769" i="2" s="1"/>
  <c r="L769" i="2" s="1"/>
  <c r="M769" i="2" s="1"/>
  <c r="F770" i="2"/>
  <c r="G770" i="2" s="1"/>
  <c r="H770" i="2" s="1"/>
  <c r="I770" i="2" s="1"/>
  <c r="J770" i="2" s="1"/>
  <c r="K770" i="2" s="1"/>
  <c r="L770" i="2" s="1"/>
  <c r="M770" i="2" s="1"/>
  <c r="F771" i="2"/>
  <c r="G771" i="2" s="1"/>
  <c r="H771" i="2" s="1"/>
  <c r="I771" i="2" s="1"/>
  <c r="J771" i="2" s="1"/>
  <c r="K771" i="2" s="1"/>
  <c r="L771" i="2" s="1"/>
  <c r="M771" i="2" s="1"/>
  <c r="F772" i="2"/>
  <c r="G772" i="2" s="1"/>
  <c r="H772" i="2" s="1"/>
  <c r="I772" i="2" s="1"/>
  <c r="J772" i="2" s="1"/>
  <c r="K772" i="2" s="1"/>
  <c r="L772" i="2" s="1"/>
  <c r="M772" i="2" s="1"/>
  <c r="F773" i="2"/>
  <c r="G773" i="2" s="1"/>
  <c r="H773" i="2" s="1"/>
  <c r="I773" i="2" s="1"/>
  <c r="J773" i="2" s="1"/>
  <c r="K773" i="2" s="1"/>
  <c r="L773" i="2" s="1"/>
  <c r="M773" i="2" s="1"/>
  <c r="F774" i="2"/>
  <c r="G774" i="2" s="1"/>
  <c r="H774" i="2" s="1"/>
  <c r="I774" i="2" s="1"/>
  <c r="J774" i="2" s="1"/>
  <c r="K774" i="2" s="1"/>
  <c r="L774" i="2" s="1"/>
  <c r="M774" i="2" s="1"/>
  <c r="F780" i="2"/>
  <c r="G780" i="2" s="1"/>
  <c r="H780" i="2" s="1"/>
  <c r="I780" i="2" s="1"/>
  <c r="J780" i="2" s="1"/>
  <c r="K780" i="2" s="1"/>
  <c r="L780" i="2" s="1"/>
  <c r="M780" i="2" s="1"/>
  <c r="F781" i="2"/>
  <c r="G781" i="2" s="1"/>
  <c r="H781" i="2" s="1"/>
  <c r="I781" i="2" s="1"/>
  <c r="J781" i="2" s="1"/>
  <c r="K781" i="2" s="1"/>
  <c r="L781" i="2" s="1"/>
  <c r="M781" i="2" s="1"/>
  <c r="F782" i="2"/>
  <c r="G782" i="2" s="1"/>
  <c r="H782" i="2" s="1"/>
  <c r="I782" i="2" s="1"/>
  <c r="F783" i="2"/>
  <c r="G783" i="2" s="1"/>
  <c r="H783" i="2" s="1"/>
  <c r="I783" i="2" s="1"/>
  <c r="J783" i="2" s="1"/>
  <c r="K783" i="2" s="1"/>
  <c r="L783" i="2" s="1"/>
  <c r="M783" i="2" s="1"/>
  <c r="F784" i="2"/>
  <c r="G784" i="2" s="1"/>
  <c r="H784" i="2" s="1"/>
  <c r="I784" i="2" s="1"/>
  <c r="J784" i="2" s="1"/>
  <c r="K784" i="2" s="1"/>
  <c r="L784" i="2" s="1"/>
  <c r="M784" i="2" s="1"/>
  <c r="F786" i="2"/>
  <c r="G786" i="2" s="1"/>
  <c r="H786" i="2" s="1"/>
  <c r="I786" i="2" s="1"/>
  <c r="J786" i="2" s="1"/>
  <c r="K786" i="2" s="1"/>
  <c r="L786" i="2" s="1"/>
  <c r="M786" i="2" s="1"/>
  <c r="F787" i="2"/>
  <c r="G787" i="2" s="1"/>
  <c r="H787" i="2" s="1"/>
  <c r="I787" i="2" s="1"/>
  <c r="J787" i="2" s="1"/>
  <c r="K787" i="2" s="1"/>
  <c r="L787" i="2" s="1"/>
  <c r="M787" i="2" s="1"/>
  <c r="F788" i="2"/>
  <c r="G788" i="2" s="1"/>
  <c r="H788" i="2" s="1"/>
  <c r="I788" i="2" s="1"/>
  <c r="J788" i="2" s="1"/>
  <c r="K788" i="2" s="1"/>
  <c r="L788" i="2" s="1"/>
  <c r="M788" i="2" s="1"/>
  <c r="F789" i="2"/>
  <c r="G789" i="2" s="1"/>
  <c r="H789" i="2" s="1"/>
  <c r="I789" i="2" s="1"/>
  <c r="J789" i="2" s="1"/>
  <c r="K789" i="2" s="1"/>
  <c r="F790" i="2"/>
  <c r="G790" i="2" s="1"/>
  <c r="H790" i="2" s="1"/>
  <c r="I790" i="2" s="1"/>
  <c r="F791" i="2"/>
  <c r="G791" i="2" s="1"/>
  <c r="H791" i="2" s="1"/>
  <c r="I791" i="2" s="1"/>
  <c r="J791" i="2" s="1"/>
  <c r="K791" i="2" s="1"/>
  <c r="L791" i="2" s="1"/>
  <c r="M791" i="2" s="1"/>
  <c r="F792" i="2"/>
  <c r="G792" i="2" s="1"/>
  <c r="H792" i="2" s="1"/>
  <c r="I792" i="2" s="1"/>
  <c r="J792" i="2" s="1"/>
  <c r="K792" i="2" s="1"/>
  <c r="L792" i="2" s="1"/>
  <c r="M792" i="2" s="1"/>
  <c r="F793" i="2"/>
  <c r="G793" i="2" s="1"/>
  <c r="H793" i="2" s="1"/>
  <c r="I793" i="2" s="1"/>
  <c r="J793" i="2" s="1"/>
  <c r="K793" i="2" s="1"/>
  <c r="L793" i="2" s="1"/>
  <c r="M793" i="2" s="1"/>
  <c r="F794" i="2"/>
  <c r="G794" i="2" s="1"/>
  <c r="H794" i="2" s="1"/>
  <c r="I794" i="2" s="1"/>
  <c r="J794" i="2" s="1"/>
  <c r="K794" i="2" s="1"/>
  <c r="L794" i="2" s="1"/>
  <c r="M794" i="2" s="1"/>
  <c r="F795" i="2"/>
  <c r="G795" i="2" s="1"/>
  <c r="H795" i="2" s="1"/>
  <c r="I795" i="2" s="1"/>
  <c r="J795" i="2" s="1"/>
  <c r="K795" i="2" s="1"/>
  <c r="L795" i="2" s="1"/>
  <c r="M795" i="2" s="1"/>
  <c r="F796" i="2"/>
  <c r="G796" i="2" s="1"/>
  <c r="H796" i="2" s="1"/>
  <c r="I796" i="2" s="1"/>
  <c r="J796" i="2" s="1"/>
  <c r="K796" i="2" s="1"/>
  <c r="L796" i="2" s="1"/>
  <c r="M796" i="2" s="1"/>
  <c r="F797" i="2"/>
  <c r="G797" i="2" s="1"/>
  <c r="H797" i="2" s="1"/>
  <c r="I797" i="2" s="1"/>
  <c r="J797" i="2" s="1"/>
  <c r="K797" i="2" s="1"/>
  <c r="L797" i="2" s="1"/>
  <c r="M797" i="2" s="1"/>
  <c r="F798" i="2"/>
  <c r="G798" i="2" s="1"/>
  <c r="H798" i="2" s="1"/>
  <c r="I798" i="2" s="1"/>
  <c r="J798" i="2" s="1"/>
  <c r="K798" i="2" s="1"/>
  <c r="L798" i="2" s="1"/>
  <c r="M798" i="2" s="1"/>
  <c r="F799" i="2"/>
  <c r="G799" i="2" s="1"/>
  <c r="H799" i="2" s="1"/>
  <c r="I799" i="2" s="1"/>
  <c r="J799" i="2" s="1"/>
  <c r="K799" i="2" s="1"/>
  <c r="L799" i="2" s="1"/>
  <c r="M799" i="2" s="1"/>
  <c r="F800" i="2"/>
  <c r="G800" i="2" s="1"/>
  <c r="H800" i="2" s="1"/>
  <c r="I800" i="2" s="1"/>
  <c r="J800" i="2" s="1"/>
  <c r="K800" i="2" s="1"/>
  <c r="L800" i="2" s="1"/>
  <c r="M800" i="2" s="1"/>
  <c r="F801" i="2"/>
  <c r="G801" i="2" s="1"/>
  <c r="H801" i="2" s="1"/>
  <c r="I801" i="2" s="1"/>
  <c r="J801" i="2" s="1"/>
  <c r="K801" i="2" s="1"/>
  <c r="L801" i="2" s="1"/>
  <c r="M801" i="2" s="1"/>
  <c r="F802" i="2"/>
  <c r="G802" i="2" s="1"/>
  <c r="H802" i="2" s="1"/>
  <c r="I802" i="2" s="1"/>
  <c r="J802" i="2" s="1"/>
  <c r="K802" i="2" s="1"/>
  <c r="L802" i="2" s="1"/>
  <c r="M802" i="2" s="1"/>
  <c r="F803" i="2"/>
  <c r="G803" i="2" s="1"/>
  <c r="H803" i="2" s="1"/>
  <c r="I803" i="2" s="1"/>
  <c r="J803" i="2" s="1"/>
  <c r="K803" i="2" s="1"/>
  <c r="L803" i="2" s="1"/>
  <c r="M803" i="2" s="1"/>
  <c r="F804" i="2"/>
  <c r="G804" i="2" s="1"/>
  <c r="H804" i="2" s="1"/>
  <c r="I804" i="2" s="1"/>
  <c r="J804" i="2" s="1"/>
  <c r="K804" i="2" s="1"/>
  <c r="L804" i="2" s="1"/>
  <c r="M804" i="2" s="1"/>
  <c r="F805" i="2"/>
  <c r="G805" i="2" s="1"/>
  <c r="H805" i="2" s="1"/>
  <c r="I805" i="2" s="1"/>
  <c r="J805" i="2" s="1"/>
  <c r="K805" i="2" s="1"/>
  <c r="L805" i="2" s="1"/>
  <c r="M805" i="2" s="1"/>
  <c r="F806" i="2"/>
  <c r="G806" i="2" s="1"/>
  <c r="H806" i="2" s="1"/>
  <c r="I806" i="2" s="1"/>
  <c r="J806" i="2" s="1"/>
  <c r="K806" i="2" s="1"/>
  <c r="L806" i="2" s="1"/>
  <c r="M806" i="2" s="1"/>
  <c r="F807" i="2"/>
  <c r="G807" i="2" s="1"/>
  <c r="H807" i="2" s="1"/>
  <c r="I807" i="2" s="1"/>
  <c r="J807" i="2" s="1"/>
  <c r="K807" i="2" s="1"/>
  <c r="L807" i="2" s="1"/>
  <c r="M807" i="2" s="1"/>
  <c r="F808" i="2"/>
  <c r="G808" i="2" s="1"/>
  <c r="H808" i="2" s="1"/>
  <c r="I808" i="2" s="1"/>
  <c r="J808" i="2" s="1"/>
  <c r="K808" i="2" s="1"/>
  <c r="L808" i="2" s="1"/>
  <c r="M808" i="2" s="1"/>
  <c r="F809" i="2"/>
  <c r="G809" i="2" s="1"/>
  <c r="H809" i="2" s="1"/>
  <c r="I809" i="2" s="1"/>
  <c r="J809" i="2" s="1"/>
  <c r="K809" i="2" s="1"/>
  <c r="L809" i="2" s="1"/>
  <c r="M809" i="2" s="1"/>
  <c r="F810" i="2"/>
  <c r="G810" i="2" s="1"/>
  <c r="H810" i="2" s="1"/>
  <c r="I810" i="2" s="1"/>
  <c r="J810" i="2" s="1"/>
  <c r="K810" i="2" s="1"/>
  <c r="L810" i="2" s="1"/>
  <c r="M810" i="2" s="1"/>
  <c r="F811" i="2"/>
  <c r="G811" i="2" s="1"/>
  <c r="H811" i="2" s="1"/>
  <c r="I811" i="2" s="1"/>
  <c r="J811" i="2" s="1"/>
  <c r="K811" i="2" s="1"/>
  <c r="L811" i="2" s="1"/>
  <c r="M811" i="2" s="1"/>
  <c r="F812" i="2"/>
  <c r="G812" i="2" s="1"/>
  <c r="H812" i="2" s="1"/>
  <c r="I812" i="2" s="1"/>
  <c r="J812" i="2" s="1"/>
  <c r="K812" i="2" s="1"/>
  <c r="L812" i="2" s="1"/>
  <c r="M812" i="2" s="1"/>
  <c r="F813" i="2"/>
  <c r="G813" i="2" s="1"/>
  <c r="H813" i="2" s="1"/>
  <c r="I813" i="2" s="1"/>
  <c r="J813" i="2" s="1"/>
  <c r="K813" i="2" s="1"/>
  <c r="L813" i="2" s="1"/>
  <c r="M813" i="2" s="1"/>
  <c r="F814" i="2"/>
  <c r="G814" i="2" s="1"/>
  <c r="H814" i="2" s="1"/>
  <c r="I814" i="2" s="1"/>
  <c r="J814" i="2" s="1"/>
  <c r="K814" i="2" s="1"/>
  <c r="L814" i="2" s="1"/>
  <c r="M814" i="2" s="1"/>
  <c r="F815" i="2"/>
  <c r="G815" i="2" s="1"/>
  <c r="H815" i="2" s="1"/>
  <c r="I815" i="2" s="1"/>
  <c r="J815" i="2" s="1"/>
  <c r="K815" i="2" s="1"/>
  <c r="L815" i="2" s="1"/>
  <c r="M815" i="2" s="1"/>
  <c r="F816" i="2"/>
  <c r="G816" i="2" s="1"/>
  <c r="H816" i="2" s="1"/>
  <c r="I816" i="2" s="1"/>
  <c r="J816" i="2" s="1"/>
  <c r="K816" i="2" s="1"/>
  <c r="L816" i="2" s="1"/>
  <c r="M816" i="2" s="1"/>
  <c r="F817" i="2"/>
  <c r="G817" i="2" s="1"/>
  <c r="H817" i="2" s="1"/>
  <c r="I817" i="2" s="1"/>
  <c r="J817" i="2" s="1"/>
  <c r="K817" i="2" s="1"/>
  <c r="L817" i="2" s="1"/>
  <c r="M817" i="2" s="1"/>
  <c r="F818" i="2"/>
  <c r="G818" i="2" s="1"/>
  <c r="H818" i="2" s="1"/>
  <c r="I818" i="2" s="1"/>
  <c r="J818" i="2" s="1"/>
  <c r="K818" i="2" s="1"/>
  <c r="L818" i="2" s="1"/>
  <c r="M818" i="2" s="1"/>
  <c r="F819" i="2"/>
  <c r="G819" i="2" s="1"/>
  <c r="H819" i="2" s="1"/>
  <c r="I819" i="2" s="1"/>
  <c r="J819" i="2" s="1"/>
  <c r="K819" i="2" s="1"/>
  <c r="L819" i="2" s="1"/>
  <c r="M819" i="2" s="1"/>
  <c r="F820" i="2"/>
  <c r="G820" i="2" s="1"/>
  <c r="H820" i="2" s="1"/>
  <c r="I820" i="2" s="1"/>
  <c r="J820" i="2" s="1"/>
  <c r="K820" i="2" s="1"/>
  <c r="L820" i="2" s="1"/>
  <c r="M820" i="2" s="1"/>
  <c r="F821" i="2"/>
  <c r="G821" i="2" s="1"/>
  <c r="H821" i="2" s="1"/>
  <c r="I821" i="2" s="1"/>
  <c r="J821" i="2" s="1"/>
  <c r="K821" i="2" s="1"/>
  <c r="L821" i="2" s="1"/>
  <c r="M821" i="2" s="1"/>
  <c r="F822" i="2"/>
  <c r="G822" i="2" s="1"/>
  <c r="H822" i="2" s="1"/>
  <c r="I822" i="2" s="1"/>
  <c r="J822" i="2" s="1"/>
  <c r="K822" i="2" s="1"/>
  <c r="L822" i="2" s="1"/>
  <c r="M822" i="2" s="1"/>
  <c r="F823" i="2"/>
  <c r="G823" i="2" s="1"/>
  <c r="H823" i="2" s="1"/>
  <c r="I823" i="2" s="1"/>
  <c r="J823" i="2" s="1"/>
  <c r="K823" i="2" s="1"/>
  <c r="L823" i="2" s="1"/>
  <c r="M823" i="2" s="1"/>
  <c r="F824" i="2"/>
  <c r="G824" i="2" s="1"/>
  <c r="H824" i="2" s="1"/>
  <c r="I824" i="2" s="1"/>
  <c r="J824" i="2" s="1"/>
  <c r="K824" i="2" s="1"/>
  <c r="L824" i="2" s="1"/>
  <c r="M824" i="2" s="1"/>
  <c r="F825" i="2"/>
  <c r="G825" i="2" s="1"/>
  <c r="H825" i="2" s="1"/>
  <c r="I825" i="2" s="1"/>
  <c r="J825" i="2" s="1"/>
  <c r="K825" i="2" s="1"/>
  <c r="L825" i="2" s="1"/>
  <c r="M825" i="2" s="1"/>
  <c r="F826" i="2"/>
  <c r="G826" i="2" s="1"/>
  <c r="H826" i="2" s="1"/>
  <c r="I826" i="2" s="1"/>
  <c r="J826" i="2" s="1"/>
  <c r="K826" i="2" s="1"/>
  <c r="L826" i="2" s="1"/>
  <c r="M826" i="2" s="1"/>
  <c r="F827" i="2"/>
  <c r="G827" i="2" s="1"/>
  <c r="H827" i="2" s="1"/>
  <c r="I827" i="2" s="1"/>
  <c r="J827" i="2" s="1"/>
  <c r="K827" i="2" s="1"/>
  <c r="L827" i="2" s="1"/>
  <c r="M827" i="2" s="1"/>
  <c r="F828" i="2"/>
  <c r="G828" i="2" s="1"/>
  <c r="H828" i="2" s="1"/>
  <c r="I828" i="2" s="1"/>
  <c r="J828" i="2" s="1"/>
  <c r="K828" i="2" s="1"/>
  <c r="L828" i="2" s="1"/>
  <c r="M828" i="2" s="1"/>
  <c r="F829" i="2"/>
  <c r="G829" i="2" s="1"/>
  <c r="H829" i="2" s="1"/>
  <c r="I829" i="2" s="1"/>
  <c r="J829" i="2" s="1"/>
  <c r="K829" i="2" s="1"/>
  <c r="L829" i="2" s="1"/>
  <c r="M829" i="2" s="1"/>
  <c r="F830" i="2"/>
  <c r="G830" i="2" s="1"/>
  <c r="H830" i="2" s="1"/>
  <c r="I830" i="2" s="1"/>
  <c r="J830" i="2" s="1"/>
  <c r="K830" i="2" s="1"/>
  <c r="L830" i="2" s="1"/>
  <c r="M830" i="2" s="1"/>
  <c r="F831" i="2"/>
  <c r="G831" i="2" s="1"/>
  <c r="H831" i="2" s="1"/>
  <c r="I831" i="2" s="1"/>
  <c r="J831" i="2" s="1"/>
  <c r="K831" i="2" s="1"/>
  <c r="L831" i="2" s="1"/>
  <c r="M831" i="2" s="1"/>
  <c r="F832" i="2"/>
  <c r="G832" i="2" s="1"/>
  <c r="H832" i="2" s="1"/>
  <c r="I832" i="2" s="1"/>
  <c r="F833" i="2"/>
  <c r="G833" i="2" s="1"/>
  <c r="H833" i="2" s="1"/>
  <c r="I833" i="2" s="1"/>
  <c r="J833" i="2" s="1"/>
  <c r="K833" i="2" s="1"/>
  <c r="L833" i="2" s="1"/>
  <c r="M833" i="2" s="1"/>
  <c r="F834" i="2"/>
  <c r="G834" i="2" s="1"/>
  <c r="H834" i="2" s="1"/>
  <c r="I834" i="2" s="1"/>
  <c r="J834" i="2" s="1"/>
  <c r="K834" i="2" s="1"/>
  <c r="L834" i="2" s="1"/>
  <c r="M834" i="2" s="1"/>
  <c r="F835" i="2"/>
  <c r="G835" i="2" s="1"/>
  <c r="H835" i="2" s="1"/>
  <c r="I835" i="2" s="1"/>
  <c r="J835" i="2" s="1"/>
  <c r="K835" i="2" s="1"/>
  <c r="L835" i="2" s="1"/>
  <c r="M835" i="2" s="1"/>
  <c r="F836" i="2"/>
  <c r="G836" i="2" s="1"/>
  <c r="H836" i="2" s="1"/>
  <c r="I836" i="2" s="1"/>
  <c r="J836" i="2" s="1"/>
  <c r="K836" i="2" s="1"/>
  <c r="L836" i="2" s="1"/>
  <c r="M836" i="2" s="1"/>
  <c r="F837" i="2"/>
  <c r="G837" i="2" s="1"/>
  <c r="H837" i="2" s="1"/>
  <c r="I837" i="2" s="1"/>
  <c r="F838" i="2"/>
  <c r="G838" i="2" s="1"/>
  <c r="H838" i="2" s="1"/>
  <c r="I838" i="2" s="1"/>
  <c r="J838" i="2" s="1"/>
  <c r="K838" i="2" s="1"/>
  <c r="L838" i="2" s="1"/>
  <c r="M838" i="2" s="1"/>
  <c r="F839" i="2"/>
  <c r="G839" i="2" s="1"/>
  <c r="H839" i="2" s="1"/>
  <c r="I839" i="2" s="1"/>
  <c r="J839" i="2" s="1"/>
  <c r="K839" i="2" s="1"/>
  <c r="L839" i="2" s="1"/>
  <c r="M839" i="2" s="1"/>
  <c r="F840" i="2"/>
  <c r="G840" i="2" s="1"/>
  <c r="H840" i="2" s="1"/>
  <c r="I840" i="2" s="1"/>
  <c r="J840" i="2" s="1"/>
  <c r="K840" i="2" s="1"/>
  <c r="L840" i="2" s="1"/>
  <c r="M840" i="2" s="1"/>
  <c r="F841" i="2"/>
  <c r="G841" i="2" s="1"/>
  <c r="H841" i="2" s="1"/>
  <c r="I841" i="2" s="1"/>
  <c r="J841" i="2" s="1"/>
  <c r="K841" i="2" s="1"/>
  <c r="L841" i="2" s="1"/>
  <c r="M841" i="2" s="1"/>
  <c r="F842" i="2"/>
  <c r="G842" i="2" s="1"/>
  <c r="H842" i="2" s="1"/>
  <c r="I842" i="2" s="1"/>
  <c r="J842" i="2" s="1"/>
  <c r="K842" i="2" s="1"/>
  <c r="L842" i="2" s="1"/>
  <c r="M842" i="2" s="1"/>
  <c r="F843" i="2"/>
  <c r="G843" i="2" s="1"/>
  <c r="H843" i="2" s="1"/>
  <c r="I843" i="2" s="1"/>
  <c r="J843" i="2" s="1"/>
  <c r="K843" i="2" s="1"/>
  <c r="L843" i="2" s="1"/>
  <c r="M843" i="2" s="1"/>
  <c r="F844" i="2"/>
  <c r="G844" i="2" s="1"/>
  <c r="H844" i="2" s="1"/>
  <c r="I844" i="2" s="1"/>
  <c r="J844" i="2" s="1"/>
  <c r="K844" i="2" s="1"/>
  <c r="L844" i="2" s="1"/>
  <c r="M844" i="2" s="1"/>
  <c r="F845" i="2"/>
  <c r="G845" i="2" s="1"/>
  <c r="H845" i="2" s="1"/>
  <c r="I845" i="2" s="1"/>
  <c r="J845" i="2" s="1"/>
  <c r="K845" i="2" s="1"/>
  <c r="L845" i="2" s="1"/>
  <c r="M845" i="2" s="1"/>
  <c r="F846" i="2"/>
  <c r="G846" i="2" s="1"/>
  <c r="H846" i="2" s="1"/>
  <c r="I846" i="2" s="1"/>
  <c r="J846" i="2" s="1"/>
  <c r="K846" i="2" s="1"/>
  <c r="L846" i="2" s="1"/>
  <c r="M846" i="2" s="1"/>
  <c r="F847" i="2"/>
  <c r="G847" i="2" s="1"/>
  <c r="H847" i="2" s="1"/>
  <c r="I847" i="2" s="1"/>
  <c r="J847" i="2" s="1"/>
  <c r="K847" i="2" s="1"/>
  <c r="L847" i="2" s="1"/>
  <c r="M847" i="2" s="1"/>
  <c r="F848" i="2"/>
  <c r="G848" i="2" s="1"/>
  <c r="H848" i="2" s="1"/>
  <c r="I848" i="2" s="1"/>
  <c r="J848" i="2" s="1"/>
  <c r="K848" i="2" s="1"/>
  <c r="L848" i="2" s="1"/>
  <c r="M848" i="2" s="1"/>
  <c r="F849" i="2"/>
  <c r="G849" i="2" s="1"/>
  <c r="H849" i="2" s="1"/>
  <c r="I849" i="2" s="1"/>
  <c r="J849" i="2" s="1"/>
  <c r="K849" i="2" s="1"/>
  <c r="L849" i="2" s="1"/>
  <c r="M849" i="2" s="1"/>
  <c r="F850" i="2"/>
  <c r="G850" i="2" s="1"/>
  <c r="H850" i="2" s="1"/>
  <c r="I850" i="2" s="1"/>
  <c r="J850" i="2" s="1"/>
  <c r="K850" i="2" s="1"/>
  <c r="L850" i="2" s="1"/>
  <c r="M850" i="2" s="1"/>
  <c r="F851" i="2"/>
  <c r="G851" i="2" s="1"/>
  <c r="H851" i="2" s="1"/>
  <c r="I851" i="2" s="1"/>
  <c r="J851" i="2" s="1"/>
  <c r="K851" i="2" s="1"/>
  <c r="L851" i="2" s="1"/>
  <c r="M851" i="2" s="1"/>
  <c r="F852" i="2"/>
  <c r="G852" i="2" s="1"/>
  <c r="H852" i="2" s="1"/>
  <c r="I852" i="2" s="1"/>
  <c r="J852" i="2" s="1"/>
  <c r="K852" i="2" s="1"/>
  <c r="L852" i="2" s="1"/>
  <c r="M852" i="2" s="1"/>
  <c r="F853" i="2"/>
  <c r="G853" i="2" s="1"/>
  <c r="H853" i="2" s="1"/>
  <c r="I853" i="2" s="1"/>
  <c r="J853" i="2" s="1"/>
  <c r="K853" i="2" s="1"/>
  <c r="L853" i="2" s="1"/>
  <c r="M853" i="2" s="1"/>
  <c r="F854" i="2"/>
  <c r="G854" i="2" s="1"/>
  <c r="H854" i="2" s="1"/>
  <c r="I854" i="2" s="1"/>
  <c r="J854" i="2" s="1"/>
  <c r="K854" i="2" s="1"/>
  <c r="L854" i="2" s="1"/>
  <c r="M854" i="2" s="1"/>
  <c r="F855" i="2"/>
  <c r="G855" i="2" s="1"/>
  <c r="H855" i="2" s="1"/>
  <c r="I855" i="2" s="1"/>
  <c r="J855" i="2" s="1"/>
  <c r="K855" i="2" s="1"/>
  <c r="L855" i="2" s="1"/>
  <c r="M855" i="2" s="1"/>
  <c r="F856" i="2"/>
  <c r="G856" i="2" s="1"/>
  <c r="H856" i="2" s="1"/>
  <c r="I856" i="2" s="1"/>
  <c r="J856" i="2" s="1"/>
  <c r="K856" i="2" s="1"/>
  <c r="L856" i="2" s="1"/>
  <c r="M856" i="2" s="1"/>
  <c r="F857" i="2"/>
  <c r="G857" i="2" s="1"/>
  <c r="H857" i="2" s="1"/>
  <c r="I857" i="2" s="1"/>
  <c r="J857" i="2" s="1"/>
  <c r="K857" i="2" s="1"/>
  <c r="L857" i="2" s="1"/>
  <c r="M857" i="2" s="1"/>
  <c r="F858" i="2"/>
  <c r="G858" i="2" s="1"/>
  <c r="H858" i="2" s="1"/>
  <c r="I858" i="2" s="1"/>
  <c r="J858" i="2" s="1"/>
  <c r="K858" i="2" s="1"/>
  <c r="L858" i="2" s="1"/>
  <c r="M858" i="2" s="1"/>
  <c r="F859" i="2"/>
  <c r="G859" i="2" s="1"/>
  <c r="H859" i="2" s="1"/>
  <c r="I859" i="2" s="1"/>
  <c r="J859" i="2" s="1"/>
  <c r="K859" i="2" s="1"/>
  <c r="L859" i="2" s="1"/>
  <c r="M859" i="2" s="1"/>
  <c r="F860" i="2"/>
  <c r="G860" i="2" s="1"/>
  <c r="H860" i="2" s="1"/>
  <c r="I860" i="2" s="1"/>
  <c r="J860" i="2" s="1"/>
  <c r="K860" i="2" s="1"/>
  <c r="L860" i="2" s="1"/>
  <c r="M860" i="2" s="1"/>
  <c r="F861" i="2"/>
  <c r="G861" i="2" s="1"/>
  <c r="H861" i="2" s="1"/>
  <c r="I861" i="2" s="1"/>
  <c r="J861" i="2" s="1"/>
  <c r="K861" i="2" s="1"/>
  <c r="L861" i="2" s="1"/>
  <c r="M861" i="2" s="1"/>
  <c r="F862" i="2"/>
  <c r="G862" i="2" s="1"/>
  <c r="H862" i="2" s="1"/>
  <c r="I862" i="2" s="1"/>
  <c r="J862" i="2" s="1"/>
  <c r="F863" i="2"/>
  <c r="G863" i="2" s="1"/>
  <c r="H863" i="2" s="1"/>
  <c r="I863" i="2" s="1"/>
  <c r="J863" i="2" s="1"/>
  <c r="K863" i="2" s="1"/>
  <c r="L863" i="2" s="1"/>
  <c r="M863" i="2" s="1"/>
  <c r="F864" i="2"/>
  <c r="G864" i="2" s="1"/>
  <c r="H864" i="2" s="1"/>
  <c r="I864" i="2" s="1"/>
  <c r="J864" i="2" s="1"/>
  <c r="K864" i="2" s="1"/>
  <c r="L864" i="2" s="1"/>
  <c r="M864" i="2" s="1"/>
  <c r="F865" i="2"/>
  <c r="G865" i="2" s="1"/>
  <c r="H865" i="2" s="1"/>
  <c r="I865" i="2" s="1"/>
  <c r="J865" i="2" s="1"/>
  <c r="K865" i="2" s="1"/>
  <c r="L865" i="2" s="1"/>
  <c r="M865" i="2" s="1"/>
  <c r="F866" i="2"/>
  <c r="G866" i="2" s="1"/>
  <c r="H866" i="2" s="1"/>
  <c r="I866" i="2" s="1"/>
  <c r="J866" i="2" s="1"/>
  <c r="K866" i="2" s="1"/>
  <c r="L866" i="2" s="1"/>
  <c r="M866" i="2" s="1"/>
  <c r="F867" i="2"/>
  <c r="G867" i="2" s="1"/>
  <c r="H867" i="2" s="1"/>
  <c r="I867" i="2" s="1"/>
  <c r="J867" i="2" s="1"/>
  <c r="K867" i="2" s="1"/>
  <c r="L867" i="2" s="1"/>
  <c r="M867" i="2" s="1"/>
  <c r="F868" i="2"/>
  <c r="G868" i="2" s="1"/>
  <c r="H868" i="2" s="1"/>
  <c r="I868" i="2" s="1"/>
  <c r="J868" i="2" s="1"/>
  <c r="K868" i="2" s="1"/>
  <c r="L868" i="2" s="1"/>
  <c r="M868" i="2" s="1"/>
  <c r="F869" i="2"/>
  <c r="G869" i="2" s="1"/>
  <c r="H869" i="2" s="1"/>
  <c r="I869" i="2" s="1"/>
  <c r="J869" i="2" s="1"/>
  <c r="K869" i="2" s="1"/>
  <c r="L869" i="2" s="1"/>
  <c r="M869" i="2" s="1"/>
  <c r="F871" i="2"/>
  <c r="G871" i="2" s="1"/>
  <c r="H871" i="2" s="1"/>
  <c r="I871" i="2" s="1"/>
  <c r="F872" i="2"/>
  <c r="G872" i="2" s="1"/>
  <c r="H872" i="2" s="1"/>
  <c r="I872" i="2" s="1"/>
  <c r="J872" i="2" s="1"/>
  <c r="K872" i="2" s="1"/>
  <c r="L872" i="2" s="1"/>
  <c r="M872" i="2" s="1"/>
  <c r="F873" i="2"/>
  <c r="G873" i="2" s="1"/>
  <c r="H873" i="2" s="1"/>
  <c r="I873" i="2" s="1"/>
  <c r="J873" i="2" s="1"/>
  <c r="K873" i="2" s="1"/>
  <c r="L873" i="2" s="1"/>
  <c r="M873" i="2" s="1"/>
  <c r="F874" i="2"/>
  <c r="G874" i="2" s="1"/>
  <c r="H874" i="2" s="1"/>
  <c r="I874" i="2" s="1"/>
  <c r="J874" i="2" s="1"/>
  <c r="K874" i="2" s="1"/>
  <c r="L874" i="2" s="1"/>
  <c r="M874" i="2" s="1"/>
  <c r="F875" i="2"/>
  <c r="G875" i="2" s="1"/>
  <c r="H875" i="2" s="1"/>
  <c r="I875" i="2" s="1"/>
  <c r="J875" i="2" s="1"/>
  <c r="K875" i="2" s="1"/>
  <c r="L875" i="2" s="1"/>
  <c r="M875" i="2" s="1"/>
  <c r="F876" i="2"/>
  <c r="G876" i="2" s="1"/>
  <c r="H876" i="2" s="1"/>
  <c r="I876" i="2" s="1"/>
  <c r="J876" i="2" s="1"/>
  <c r="K876" i="2" s="1"/>
  <c r="L876" i="2" s="1"/>
  <c r="M876" i="2" s="1"/>
  <c r="F208" i="2"/>
  <c r="G208" i="2" s="1"/>
  <c r="H208" i="2" s="1"/>
  <c r="I208" i="2" s="1"/>
  <c r="J208" i="2" s="1"/>
  <c r="K208" i="2" s="1"/>
  <c r="L208" i="2" s="1"/>
  <c r="M208" i="2" s="1"/>
  <c r="F209" i="2"/>
  <c r="G209" i="2" s="1"/>
  <c r="H209" i="2" s="1"/>
  <c r="I209" i="2" s="1"/>
  <c r="J209" i="2" s="1"/>
  <c r="K209" i="2" s="1"/>
  <c r="L209" i="2" s="1"/>
  <c r="M209" i="2" s="1"/>
  <c r="F210" i="2"/>
  <c r="G210" i="2" s="1"/>
  <c r="H210" i="2" s="1"/>
  <c r="I210" i="2" s="1"/>
  <c r="J210" i="2" s="1"/>
  <c r="K210" i="2" s="1"/>
  <c r="L210" i="2" s="1"/>
  <c r="M210" i="2" s="1"/>
  <c r="F211" i="2"/>
  <c r="G211" i="2" s="1"/>
  <c r="H211" i="2" s="1"/>
  <c r="I211" i="2" s="1"/>
  <c r="J211" i="2" s="1"/>
  <c r="K211" i="2" s="1"/>
  <c r="L211" i="2" s="1"/>
  <c r="M211" i="2" s="1"/>
  <c r="F212" i="2"/>
  <c r="G212" i="2" s="1"/>
  <c r="H212" i="2" s="1"/>
  <c r="I212" i="2" s="1"/>
  <c r="J212" i="2" s="1"/>
  <c r="K212" i="2" s="1"/>
  <c r="L212" i="2" s="1"/>
  <c r="M212" i="2" s="1"/>
  <c r="F213" i="2"/>
  <c r="G213" i="2" s="1"/>
  <c r="H213" i="2" s="1"/>
  <c r="I213" i="2" s="1"/>
  <c r="J213" i="2" s="1"/>
  <c r="K213" i="2" s="1"/>
  <c r="L213" i="2" s="1"/>
  <c r="M213" i="2" s="1"/>
  <c r="F214" i="2"/>
  <c r="G214" i="2" s="1"/>
  <c r="H214" i="2" s="1"/>
  <c r="I214" i="2" s="1"/>
  <c r="J214" i="2" s="1"/>
  <c r="K214" i="2" s="1"/>
  <c r="L214" i="2" s="1"/>
  <c r="M214" i="2" s="1"/>
  <c r="F215" i="2"/>
  <c r="G215" i="2" s="1"/>
  <c r="H215" i="2" s="1"/>
  <c r="I215" i="2" s="1"/>
  <c r="J215" i="2" s="1"/>
  <c r="K215" i="2" s="1"/>
  <c r="L215" i="2" s="1"/>
  <c r="M215" i="2" s="1"/>
  <c r="F216" i="2"/>
  <c r="G216" i="2" s="1"/>
  <c r="H216" i="2" s="1"/>
  <c r="I216" i="2" s="1"/>
  <c r="J216" i="2" s="1"/>
  <c r="K216" i="2" s="1"/>
  <c r="L216" i="2" s="1"/>
  <c r="M216" i="2" s="1"/>
  <c r="F217" i="2"/>
  <c r="G217" i="2" s="1"/>
  <c r="H217" i="2" s="1"/>
  <c r="I217" i="2" s="1"/>
  <c r="J217" i="2" s="1"/>
  <c r="K217" i="2" s="1"/>
  <c r="L217" i="2" s="1"/>
  <c r="M217" i="2" s="1"/>
  <c r="F218" i="2"/>
  <c r="G218" i="2" s="1"/>
  <c r="H218" i="2" s="1"/>
  <c r="I218" i="2" s="1"/>
  <c r="J218" i="2" s="1"/>
  <c r="K218" i="2" s="1"/>
  <c r="L218" i="2" s="1"/>
  <c r="M218" i="2" s="1"/>
  <c r="F219" i="2"/>
  <c r="G219" i="2" s="1"/>
  <c r="H219" i="2" s="1"/>
  <c r="I219" i="2" s="1"/>
  <c r="J219" i="2" s="1"/>
  <c r="K219" i="2" s="1"/>
  <c r="L219" i="2" s="1"/>
  <c r="M219" i="2" s="1"/>
  <c r="F220" i="2"/>
  <c r="G220" i="2" s="1"/>
  <c r="H220" i="2" s="1"/>
  <c r="I220" i="2" s="1"/>
  <c r="J220" i="2" s="1"/>
  <c r="K220" i="2" s="1"/>
  <c r="L220" i="2" s="1"/>
  <c r="M220" i="2" s="1"/>
  <c r="F221" i="2"/>
  <c r="G221" i="2" s="1"/>
  <c r="H221" i="2" s="1"/>
  <c r="I221" i="2" s="1"/>
  <c r="J221" i="2" s="1"/>
  <c r="K221" i="2" s="1"/>
  <c r="L221" i="2" s="1"/>
  <c r="M221" i="2" s="1"/>
  <c r="F222" i="2"/>
  <c r="G222" i="2" s="1"/>
  <c r="H222" i="2" s="1"/>
  <c r="I222" i="2" s="1"/>
  <c r="J222" i="2" s="1"/>
  <c r="K222" i="2" s="1"/>
  <c r="L222" i="2" s="1"/>
  <c r="M222" i="2" s="1"/>
  <c r="F223" i="2"/>
  <c r="G223" i="2" s="1"/>
  <c r="H223" i="2" s="1"/>
  <c r="I223" i="2" s="1"/>
  <c r="J223" i="2" s="1"/>
  <c r="K223" i="2" s="1"/>
  <c r="L223" i="2" s="1"/>
  <c r="M223" i="2" s="1"/>
  <c r="F224" i="2"/>
  <c r="G224" i="2" s="1"/>
  <c r="H224" i="2" s="1"/>
  <c r="I224" i="2" s="1"/>
  <c r="J224" i="2" s="1"/>
  <c r="K224" i="2" s="1"/>
  <c r="L224" i="2" s="1"/>
  <c r="M224" i="2" s="1"/>
  <c r="F225" i="2"/>
  <c r="G225" i="2" s="1"/>
  <c r="H225" i="2" s="1"/>
  <c r="I225" i="2" s="1"/>
  <c r="F226" i="2"/>
  <c r="G226" i="2" s="1"/>
  <c r="H226" i="2" s="1"/>
  <c r="I226" i="2" s="1"/>
  <c r="J226" i="2" s="1"/>
  <c r="K226" i="2" s="1"/>
  <c r="L226" i="2" s="1"/>
  <c r="M226" i="2" s="1"/>
  <c r="F227" i="2"/>
  <c r="G227" i="2" s="1"/>
  <c r="H227" i="2" s="1"/>
  <c r="I227" i="2" s="1"/>
  <c r="J227" i="2" s="1"/>
  <c r="K227" i="2" s="1"/>
  <c r="L227" i="2" s="1"/>
  <c r="M227" i="2" s="1"/>
  <c r="F228" i="2"/>
  <c r="G228" i="2" s="1"/>
  <c r="H228" i="2" s="1"/>
  <c r="I228" i="2" s="1"/>
  <c r="J228" i="2" s="1"/>
  <c r="K228" i="2" s="1"/>
  <c r="L228" i="2" s="1"/>
  <c r="M228" i="2" s="1"/>
  <c r="F229" i="2"/>
  <c r="G229" i="2" s="1"/>
  <c r="H229" i="2" s="1"/>
  <c r="I229" i="2" s="1"/>
  <c r="J229" i="2" s="1"/>
  <c r="K229" i="2" s="1"/>
  <c r="L229" i="2" s="1"/>
  <c r="M229" i="2" s="1"/>
  <c r="F230" i="2"/>
  <c r="G230" i="2" s="1"/>
  <c r="H230" i="2" s="1"/>
  <c r="I230" i="2" s="1"/>
  <c r="J230" i="2" s="1"/>
  <c r="K230" i="2" s="1"/>
  <c r="L230" i="2" s="1"/>
  <c r="M230" i="2" s="1"/>
  <c r="F231" i="2"/>
  <c r="G231" i="2" s="1"/>
  <c r="H231" i="2" s="1"/>
  <c r="I231" i="2" s="1"/>
  <c r="J231" i="2" s="1"/>
  <c r="K231" i="2" s="1"/>
  <c r="L231" i="2" s="1"/>
  <c r="M231" i="2" s="1"/>
  <c r="F187" i="2"/>
  <c r="G187" i="2" s="1"/>
  <c r="H187" i="2" s="1"/>
  <c r="I187" i="2" s="1"/>
  <c r="J187" i="2" s="1"/>
  <c r="K187" i="2" s="1"/>
  <c r="L187" i="2" s="1"/>
  <c r="M187" i="2" s="1"/>
  <c r="F188" i="2"/>
  <c r="G188" i="2" s="1"/>
  <c r="H188" i="2" s="1"/>
  <c r="I188" i="2" s="1"/>
  <c r="J188" i="2" s="1"/>
  <c r="K188" i="2" s="1"/>
  <c r="L188" i="2" s="1"/>
  <c r="M188" i="2" s="1"/>
  <c r="F189" i="2"/>
  <c r="G189" i="2" s="1"/>
  <c r="H189" i="2" s="1"/>
  <c r="I189" i="2" s="1"/>
  <c r="J189" i="2" s="1"/>
  <c r="K189" i="2" s="1"/>
  <c r="L189" i="2" s="1"/>
  <c r="M189" i="2" s="1"/>
  <c r="F190" i="2"/>
  <c r="G190" i="2" s="1"/>
  <c r="H190" i="2" s="1"/>
  <c r="I190" i="2" s="1"/>
  <c r="J190" i="2" s="1"/>
  <c r="K190" i="2" s="1"/>
  <c r="L190" i="2" s="1"/>
  <c r="M190" i="2" s="1"/>
  <c r="F191" i="2"/>
  <c r="G191" i="2" s="1"/>
  <c r="H191" i="2" s="1"/>
  <c r="I191" i="2" s="1"/>
  <c r="J191" i="2" s="1"/>
  <c r="K191" i="2" s="1"/>
  <c r="L191" i="2" s="1"/>
  <c r="M191" i="2" s="1"/>
  <c r="F192" i="2"/>
  <c r="G192" i="2" s="1"/>
  <c r="H192" i="2" s="1"/>
  <c r="I192" i="2" s="1"/>
  <c r="F193" i="2"/>
  <c r="G193" i="2" s="1"/>
  <c r="H193" i="2" s="1"/>
  <c r="I193" i="2" s="1"/>
  <c r="F195" i="2"/>
  <c r="G195" i="2" s="1"/>
  <c r="H195" i="2" s="1"/>
  <c r="I195" i="2" s="1"/>
  <c r="J195" i="2" s="1"/>
  <c r="K195" i="2" s="1"/>
  <c r="L195" i="2" s="1"/>
  <c r="M195" i="2" s="1"/>
  <c r="F196" i="2"/>
  <c r="G196" i="2" s="1"/>
  <c r="H196" i="2" s="1"/>
  <c r="I196" i="2" s="1"/>
  <c r="F197" i="2"/>
  <c r="G197" i="2" s="1"/>
  <c r="H197" i="2" s="1"/>
  <c r="I197" i="2" s="1"/>
  <c r="J197" i="2" s="1"/>
  <c r="K197" i="2" s="1"/>
  <c r="L197" i="2" s="1"/>
  <c r="M197" i="2" s="1"/>
  <c r="F198" i="2"/>
  <c r="G198" i="2" s="1"/>
  <c r="H198" i="2" s="1"/>
  <c r="I198" i="2" s="1"/>
  <c r="J198" i="2" s="1"/>
  <c r="K198" i="2" s="1"/>
  <c r="L198" i="2" s="1"/>
  <c r="M198" i="2" s="1"/>
  <c r="F199" i="2"/>
  <c r="G199" i="2" s="1"/>
  <c r="H199" i="2" s="1"/>
  <c r="I199" i="2" s="1"/>
  <c r="J199" i="2" s="1"/>
  <c r="K199" i="2" s="1"/>
  <c r="L199" i="2" s="1"/>
  <c r="M199" i="2" s="1"/>
  <c r="F200" i="2"/>
  <c r="G200" i="2" s="1"/>
  <c r="H200" i="2" s="1"/>
  <c r="I200" i="2" s="1"/>
  <c r="J200" i="2" s="1"/>
  <c r="K200" i="2" s="1"/>
  <c r="L200" i="2" s="1"/>
  <c r="M200" i="2" s="1"/>
  <c r="F201" i="2"/>
  <c r="G201" i="2" s="1"/>
  <c r="H201" i="2" s="1"/>
  <c r="I201" i="2" s="1"/>
  <c r="J201" i="2" s="1"/>
  <c r="K201" i="2" s="1"/>
  <c r="L201" i="2" s="1"/>
  <c r="M201" i="2" s="1"/>
  <c r="F202" i="2"/>
  <c r="G202" i="2" s="1"/>
  <c r="H202" i="2" s="1"/>
  <c r="I202" i="2" s="1"/>
  <c r="J202" i="2" s="1"/>
  <c r="K202" i="2" s="1"/>
  <c r="L202" i="2" s="1"/>
  <c r="M202" i="2" s="1"/>
  <c r="F203" i="2"/>
  <c r="G203" i="2" s="1"/>
  <c r="H203" i="2" s="1"/>
  <c r="I203" i="2" s="1"/>
  <c r="J203" i="2" s="1"/>
  <c r="K203" i="2" s="1"/>
  <c r="L203" i="2" s="1"/>
  <c r="M203" i="2" s="1"/>
  <c r="F204" i="2"/>
  <c r="G204" i="2" s="1"/>
  <c r="H204" i="2" s="1"/>
  <c r="I204" i="2" s="1"/>
  <c r="F205" i="2"/>
  <c r="G205" i="2" s="1"/>
  <c r="H205" i="2" s="1"/>
  <c r="I205" i="2" s="1"/>
  <c r="J205" i="2" s="1"/>
  <c r="K205" i="2" s="1"/>
  <c r="L205" i="2" s="1"/>
  <c r="M205" i="2" s="1"/>
  <c r="F206" i="2"/>
  <c r="G206" i="2" s="1"/>
  <c r="H206" i="2" s="1"/>
  <c r="I206" i="2" s="1"/>
  <c r="F207" i="2"/>
  <c r="G207" i="2" s="1"/>
  <c r="H207" i="2" s="1"/>
  <c r="I207" i="2" s="1"/>
  <c r="J207" i="2" s="1"/>
  <c r="K207" i="2" s="1"/>
  <c r="L207" i="2" s="1"/>
  <c r="M207" i="2" s="1"/>
  <c r="F186" i="2"/>
  <c r="G186" i="2" s="1"/>
  <c r="H186" i="2" s="1"/>
  <c r="I186" i="2" s="1"/>
  <c r="J186" i="2" s="1"/>
  <c r="K186" i="2" s="1"/>
  <c r="L186" i="2" s="1"/>
  <c r="M186" i="2" s="1"/>
  <c r="F157" i="2"/>
  <c r="G157" i="2" s="1"/>
  <c r="H157" i="2" s="1"/>
  <c r="I157" i="2" s="1"/>
  <c r="F158" i="2"/>
  <c r="G158" i="2" s="1"/>
  <c r="H158" i="2" s="1"/>
  <c r="I158" i="2" s="1"/>
  <c r="F159" i="2"/>
  <c r="G159" i="2" s="1"/>
  <c r="H159" i="2" s="1"/>
  <c r="I159" i="2" s="1"/>
  <c r="J159" i="2" s="1"/>
  <c r="K159" i="2" s="1"/>
  <c r="L159" i="2" s="1"/>
  <c r="M159" i="2" s="1"/>
  <c r="F160" i="2"/>
  <c r="G160" i="2" s="1"/>
  <c r="H160" i="2" s="1"/>
  <c r="I160" i="2" s="1"/>
  <c r="J160" i="2" s="1"/>
  <c r="K160" i="2" s="1"/>
  <c r="L160" i="2" s="1"/>
  <c r="M160" i="2" s="1"/>
  <c r="F161" i="2"/>
  <c r="G161" i="2" s="1"/>
  <c r="H161" i="2" s="1"/>
  <c r="I161" i="2" s="1"/>
  <c r="J161" i="2" s="1"/>
  <c r="K161" i="2" s="1"/>
  <c r="L161" i="2" s="1"/>
  <c r="M161" i="2" s="1"/>
  <c r="F162" i="2"/>
  <c r="G162" i="2" s="1"/>
  <c r="H162" i="2" s="1"/>
  <c r="I162" i="2" s="1"/>
  <c r="J162" i="2" s="1"/>
  <c r="K162" i="2" s="1"/>
  <c r="L162" i="2" s="1"/>
  <c r="M162" i="2" s="1"/>
  <c r="F163" i="2"/>
  <c r="G163" i="2" s="1"/>
  <c r="H163" i="2" s="1"/>
  <c r="I163" i="2" s="1"/>
  <c r="J163" i="2" s="1"/>
  <c r="K163" i="2" s="1"/>
  <c r="L163" i="2" s="1"/>
  <c r="M163" i="2" s="1"/>
  <c r="F164" i="2"/>
  <c r="G164" i="2" s="1"/>
  <c r="H164" i="2" s="1"/>
  <c r="I164" i="2" s="1"/>
  <c r="J164" i="2" s="1"/>
  <c r="K164" i="2" s="1"/>
  <c r="L164" i="2" s="1"/>
  <c r="M164" i="2" s="1"/>
  <c r="F165" i="2"/>
  <c r="G165" i="2" s="1"/>
  <c r="H165" i="2" s="1"/>
  <c r="I165" i="2" s="1"/>
  <c r="J165" i="2" s="1"/>
  <c r="K165" i="2" s="1"/>
  <c r="L165" i="2" s="1"/>
  <c r="M165" i="2" s="1"/>
  <c r="F166" i="2"/>
  <c r="G166" i="2" s="1"/>
  <c r="H166" i="2" s="1"/>
  <c r="I166" i="2" s="1"/>
  <c r="J166" i="2" s="1"/>
  <c r="K166" i="2" s="1"/>
  <c r="L166" i="2" s="1"/>
  <c r="M166" i="2" s="1"/>
  <c r="F167" i="2"/>
  <c r="G167" i="2" s="1"/>
  <c r="H167" i="2" s="1"/>
  <c r="I167" i="2" s="1"/>
  <c r="J167" i="2" s="1"/>
  <c r="K167" i="2" s="1"/>
  <c r="L167" i="2" s="1"/>
  <c r="M167" i="2" s="1"/>
  <c r="F168" i="2"/>
  <c r="G168" i="2" s="1"/>
  <c r="H168" i="2" s="1"/>
  <c r="I168" i="2" s="1"/>
  <c r="J168" i="2" s="1"/>
  <c r="K168" i="2" s="1"/>
  <c r="L168" i="2" s="1"/>
  <c r="M168" i="2" s="1"/>
  <c r="F169" i="2"/>
  <c r="G169" i="2" s="1"/>
  <c r="H169" i="2" s="1"/>
  <c r="I169" i="2" s="1"/>
  <c r="J169" i="2" s="1"/>
  <c r="K169" i="2" s="1"/>
  <c r="L169" i="2" s="1"/>
  <c r="M169" i="2" s="1"/>
  <c r="F170" i="2"/>
  <c r="G170" i="2" s="1"/>
  <c r="H170" i="2" s="1"/>
  <c r="I170" i="2" s="1"/>
  <c r="J170" i="2" s="1"/>
  <c r="K170" i="2" s="1"/>
  <c r="L170" i="2" s="1"/>
  <c r="M170" i="2" s="1"/>
  <c r="F171" i="2"/>
  <c r="G171" i="2" s="1"/>
  <c r="H171" i="2" s="1"/>
  <c r="I171" i="2" s="1"/>
  <c r="J171" i="2" s="1"/>
  <c r="K171" i="2" s="1"/>
  <c r="L171" i="2" s="1"/>
  <c r="M171" i="2" s="1"/>
  <c r="F172" i="2"/>
  <c r="G172" i="2" s="1"/>
  <c r="H172" i="2" s="1"/>
  <c r="I172" i="2" s="1"/>
  <c r="J172" i="2" s="1"/>
  <c r="K172" i="2" s="1"/>
  <c r="L172" i="2" s="1"/>
  <c r="M172" i="2" s="1"/>
  <c r="F173" i="2"/>
  <c r="G173" i="2" s="1"/>
  <c r="H173" i="2" s="1"/>
  <c r="I173" i="2" s="1"/>
  <c r="J173" i="2" s="1"/>
  <c r="K173" i="2" s="1"/>
  <c r="L173" i="2" s="1"/>
  <c r="M173" i="2" s="1"/>
  <c r="F174" i="2"/>
  <c r="G174" i="2" s="1"/>
  <c r="H174" i="2" s="1"/>
  <c r="I174" i="2" s="1"/>
  <c r="J174" i="2" s="1"/>
  <c r="K174" i="2" s="1"/>
  <c r="L174" i="2" s="1"/>
  <c r="M174" i="2" s="1"/>
  <c r="F175" i="2"/>
  <c r="G175" i="2" s="1"/>
  <c r="H175" i="2" s="1"/>
  <c r="I175" i="2" s="1"/>
  <c r="J175" i="2" s="1"/>
  <c r="K175" i="2" s="1"/>
  <c r="L175" i="2" s="1"/>
  <c r="M175" i="2" s="1"/>
  <c r="F176" i="2"/>
  <c r="G176" i="2" s="1"/>
  <c r="H176" i="2" s="1"/>
  <c r="I176" i="2" s="1"/>
  <c r="J176" i="2" s="1"/>
  <c r="K176" i="2" s="1"/>
  <c r="L176" i="2" s="1"/>
  <c r="M176" i="2" s="1"/>
  <c r="F177" i="2"/>
  <c r="G177" i="2" s="1"/>
  <c r="H177" i="2" s="1"/>
  <c r="I177" i="2" s="1"/>
  <c r="J177" i="2" s="1"/>
  <c r="K177" i="2" s="1"/>
  <c r="L177" i="2" s="1"/>
  <c r="M177" i="2" s="1"/>
  <c r="F178" i="2"/>
  <c r="G178" i="2" s="1"/>
  <c r="H178" i="2" s="1"/>
  <c r="I178" i="2" s="1"/>
  <c r="J178" i="2" s="1"/>
  <c r="K178" i="2" s="1"/>
  <c r="L178" i="2" s="1"/>
  <c r="M178" i="2" s="1"/>
  <c r="F179" i="2"/>
  <c r="G179" i="2" s="1"/>
  <c r="H179" i="2" s="1"/>
  <c r="I179" i="2" s="1"/>
  <c r="J179" i="2" s="1"/>
  <c r="K179" i="2" s="1"/>
  <c r="L179" i="2" s="1"/>
  <c r="M179" i="2" s="1"/>
  <c r="F180" i="2"/>
  <c r="G180" i="2" s="1"/>
  <c r="H180" i="2" s="1"/>
  <c r="I180" i="2" s="1"/>
  <c r="J180" i="2" s="1"/>
  <c r="K180" i="2" s="1"/>
  <c r="L180" i="2" s="1"/>
  <c r="M180" i="2" s="1"/>
  <c r="F181" i="2"/>
  <c r="G181" i="2" s="1"/>
  <c r="H181" i="2" s="1"/>
  <c r="I181" i="2" s="1"/>
  <c r="J181" i="2" s="1"/>
  <c r="K181" i="2" s="1"/>
  <c r="L181" i="2" s="1"/>
  <c r="M181" i="2" s="1"/>
  <c r="F182" i="2"/>
  <c r="G182" i="2" s="1"/>
  <c r="H182" i="2" s="1"/>
  <c r="I182" i="2" s="1"/>
  <c r="J182" i="2" s="1"/>
  <c r="K182" i="2" s="1"/>
  <c r="L182" i="2" s="1"/>
  <c r="M182" i="2" s="1"/>
  <c r="F183" i="2"/>
  <c r="G183" i="2" s="1"/>
  <c r="H183" i="2" s="1"/>
  <c r="I183" i="2" s="1"/>
  <c r="J183" i="2" s="1"/>
  <c r="K183" i="2" s="1"/>
  <c r="L183" i="2" s="1"/>
  <c r="M183" i="2" s="1"/>
  <c r="F184" i="2"/>
  <c r="G184" i="2" s="1"/>
  <c r="H184" i="2" s="1"/>
  <c r="I184" i="2" s="1"/>
  <c r="J184" i="2" s="1"/>
  <c r="K184" i="2" s="1"/>
  <c r="L184" i="2" s="1"/>
  <c r="M184" i="2" s="1"/>
  <c r="F185" i="2"/>
  <c r="G185" i="2" s="1"/>
  <c r="H185" i="2" s="1"/>
  <c r="I185" i="2" s="1"/>
  <c r="F96" i="2"/>
  <c r="G96" i="2" s="1"/>
  <c r="H96" i="2" s="1"/>
  <c r="I96" i="2" s="1"/>
  <c r="J96" i="2" s="1"/>
  <c r="K96" i="2" s="1"/>
  <c r="L96" i="2" s="1"/>
  <c r="M96" i="2" s="1"/>
  <c r="F97" i="2"/>
  <c r="G97" i="2" s="1"/>
  <c r="H97" i="2" s="1"/>
  <c r="I97" i="2" s="1"/>
  <c r="J97" i="2" s="1"/>
  <c r="K97" i="2" s="1"/>
  <c r="L97" i="2" s="1"/>
  <c r="M97" i="2" s="1"/>
  <c r="F98" i="2"/>
  <c r="G98" i="2" s="1"/>
  <c r="H98" i="2" s="1"/>
  <c r="I98" i="2" s="1"/>
  <c r="J98" i="2" s="1"/>
  <c r="K98" i="2" s="1"/>
  <c r="L98" i="2" s="1"/>
  <c r="M98" i="2" s="1"/>
  <c r="F99" i="2"/>
  <c r="G99" i="2" s="1"/>
  <c r="H99" i="2" s="1"/>
  <c r="I99" i="2" s="1"/>
  <c r="J99" i="2" s="1"/>
  <c r="K99" i="2" s="1"/>
  <c r="L99" i="2" s="1"/>
  <c r="M99" i="2" s="1"/>
  <c r="F100" i="2"/>
  <c r="G100" i="2" s="1"/>
  <c r="H100" i="2" s="1"/>
  <c r="I100" i="2" s="1"/>
  <c r="J100" i="2" s="1"/>
  <c r="K100" i="2" s="1"/>
  <c r="L100" i="2" s="1"/>
  <c r="M100" i="2" s="1"/>
  <c r="F101" i="2"/>
  <c r="G101" i="2" s="1"/>
  <c r="H101" i="2" s="1"/>
  <c r="I101" i="2" s="1"/>
  <c r="J101" i="2" s="1"/>
  <c r="K101" i="2" s="1"/>
  <c r="L101" i="2" s="1"/>
  <c r="M101" i="2" s="1"/>
  <c r="F102" i="2"/>
  <c r="G102" i="2" s="1"/>
  <c r="H102" i="2" s="1"/>
  <c r="I102" i="2" s="1"/>
  <c r="J102" i="2" s="1"/>
  <c r="K102" i="2" s="1"/>
  <c r="L102" i="2" s="1"/>
  <c r="M102" i="2" s="1"/>
  <c r="F103" i="2"/>
  <c r="G103" i="2" s="1"/>
  <c r="H103" i="2" s="1"/>
  <c r="I103" i="2" s="1"/>
  <c r="J103" i="2" s="1"/>
  <c r="K103" i="2" s="1"/>
  <c r="L103" i="2" s="1"/>
  <c r="M103" i="2" s="1"/>
  <c r="F104" i="2"/>
  <c r="G104" i="2" s="1"/>
  <c r="H104" i="2" s="1"/>
  <c r="I104" i="2" s="1"/>
  <c r="J104" i="2" s="1"/>
  <c r="K104" i="2" s="1"/>
  <c r="L104" i="2" s="1"/>
  <c r="M104" i="2" s="1"/>
  <c r="F105" i="2"/>
  <c r="G105" i="2" s="1"/>
  <c r="H105" i="2" s="1"/>
  <c r="I105" i="2" s="1"/>
  <c r="J105" i="2" s="1"/>
  <c r="K105" i="2" s="1"/>
  <c r="L105" i="2" s="1"/>
  <c r="M105" i="2" s="1"/>
  <c r="F106" i="2"/>
  <c r="G106" i="2" s="1"/>
  <c r="H106" i="2" s="1"/>
  <c r="I106" i="2" s="1"/>
  <c r="J106" i="2" s="1"/>
  <c r="K106" i="2" s="1"/>
  <c r="L106" i="2" s="1"/>
  <c r="M106" i="2" s="1"/>
  <c r="F107" i="2"/>
  <c r="G107" i="2" s="1"/>
  <c r="H107" i="2" s="1"/>
  <c r="I107" i="2" s="1"/>
  <c r="J107" i="2" s="1"/>
  <c r="K107" i="2" s="1"/>
  <c r="L107" i="2" s="1"/>
  <c r="M107" i="2" s="1"/>
  <c r="F108" i="2"/>
  <c r="G108" i="2" s="1"/>
  <c r="H108" i="2" s="1"/>
  <c r="I108" i="2" s="1"/>
  <c r="J108" i="2" s="1"/>
  <c r="K108" i="2" s="1"/>
  <c r="L108" i="2" s="1"/>
  <c r="M108" i="2" s="1"/>
  <c r="F109" i="2"/>
  <c r="G109" i="2" s="1"/>
  <c r="H109" i="2" s="1"/>
  <c r="I109" i="2" s="1"/>
  <c r="J109" i="2" s="1"/>
  <c r="K109" i="2" s="1"/>
  <c r="L109" i="2" s="1"/>
  <c r="M109" i="2" s="1"/>
  <c r="F110" i="2"/>
  <c r="G110" i="2" s="1"/>
  <c r="H110" i="2" s="1"/>
  <c r="I110" i="2" s="1"/>
  <c r="J110" i="2" s="1"/>
  <c r="K110" i="2" s="1"/>
  <c r="L110" i="2" s="1"/>
  <c r="M110" i="2" s="1"/>
  <c r="F111" i="2"/>
  <c r="G111" i="2" s="1"/>
  <c r="H111" i="2" s="1"/>
  <c r="I111" i="2" s="1"/>
  <c r="J111" i="2" s="1"/>
  <c r="K111" i="2" s="1"/>
  <c r="L111" i="2" s="1"/>
  <c r="M111" i="2" s="1"/>
  <c r="F112" i="2"/>
  <c r="G112" i="2" s="1"/>
  <c r="H112" i="2" s="1"/>
  <c r="I112" i="2" s="1"/>
  <c r="J112" i="2" s="1"/>
  <c r="K112" i="2" s="1"/>
  <c r="L112" i="2" s="1"/>
  <c r="M112" i="2" s="1"/>
  <c r="F113" i="2"/>
  <c r="G113" i="2" s="1"/>
  <c r="H113" i="2" s="1"/>
  <c r="I113" i="2" s="1"/>
  <c r="J113" i="2" s="1"/>
  <c r="K113" i="2" s="1"/>
  <c r="L113" i="2" s="1"/>
  <c r="M113" i="2" s="1"/>
  <c r="F114" i="2"/>
  <c r="G114" i="2" s="1"/>
  <c r="H114" i="2" s="1"/>
  <c r="I114" i="2" s="1"/>
  <c r="J114" i="2" s="1"/>
  <c r="K114" i="2" s="1"/>
  <c r="L114" i="2" s="1"/>
  <c r="M114" i="2" s="1"/>
  <c r="F115" i="2"/>
  <c r="G115" i="2" s="1"/>
  <c r="H115" i="2" s="1"/>
  <c r="I115" i="2" s="1"/>
  <c r="J115" i="2" s="1"/>
  <c r="K115" i="2" s="1"/>
  <c r="L115" i="2" s="1"/>
  <c r="M115" i="2" s="1"/>
  <c r="F116" i="2"/>
  <c r="G116" i="2" s="1"/>
  <c r="H116" i="2" s="1"/>
  <c r="I116" i="2" s="1"/>
  <c r="J116" i="2" s="1"/>
  <c r="K116" i="2" s="1"/>
  <c r="L116" i="2" s="1"/>
  <c r="M116" i="2" s="1"/>
  <c r="F117" i="2"/>
  <c r="G117" i="2" s="1"/>
  <c r="H117" i="2" s="1"/>
  <c r="I117" i="2" s="1"/>
  <c r="J117" i="2" s="1"/>
  <c r="K117" i="2" s="1"/>
  <c r="L117" i="2" s="1"/>
  <c r="M117" i="2" s="1"/>
  <c r="F118" i="2"/>
  <c r="G118" i="2" s="1"/>
  <c r="H118" i="2" s="1"/>
  <c r="I118" i="2" s="1"/>
  <c r="J118" i="2" s="1"/>
  <c r="K118" i="2" s="1"/>
  <c r="L118" i="2" s="1"/>
  <c r="M118" i="2" s="1"/>
  <c r="F119" i="2"/>
  <c r="G119" i="2" s="1"/>
  <c r="H119" i="2" s="1"/>
  <c r="I119" i="2" s="1"/>
  <c r="J119" i="2" s="1"/>
  <c r="K119" i="2" s="1"/>
  <c r="L119" i="2" s="1"/>
  <c r="M119" i="2" s="1"/>
  <c r="F120" i="2"/>
  <c r="G120" i="2" s="1"/>
  <c r="H120" i="2" s="1"/>
  <c r="I120" i="2" s="1"/>
  <c r="J120" i="2" s="1"/>
  <c r="K120" i="2" s="1"/>
  <c r="L120" i="2" s="1"/>
  <c r="M120" i="2" s="1"/>
  <c r="F121" i="2"/>
  <c r="G121" i="2" s="1"/>
  <c r="H121" i="2" s="1"/>
  <c r="I121" i="2" s="1"/>
  <c r="J121" i="2" s="1"/>
  <c r="K121" i="2" s="1"/>
  <c r="L121" i="2" s="1"/>
  <c r="M121" i="2" s="1"/>
  <c r="F122" i="2"/>
  <c r="G122" i="2" s="1"/>
  <c r="H122" i="2" s="1"/>
  <c r="I122" i="2" s="1"/>
  <c r="J122" i="2" s="1"/>
  <c r="K122" i="2" s="1"/>
  <c r="L122" i="2" s="1"/>
  <c r="M122" i="2" s="1"/>
  <c r="F123" i="2"/>
  <c r="G123" i="2" s="1"/>
  <c r="H123" i="2" s="1"/>
  <c r="I123" i="2" s="1"/>
  <c r="J123" i="2" s="1"/>
  <c r="K123" i="2" s="1"/>
  <c r="L123" i="2" s="1"/>
  <c r="M123" i="2" s="1"/>
  <c r="F124" i="2"/>
  <c r="G124" i="2" s="1"/>
  <c r="H124" i="2" s="1"/>
  <c r="I124" i="2" s="1"/>
  <c r="J124" i="2" s="1"/>
  <c r="K124" i="2" s="1"/>
  <c r="L124" i="2" s="1"/>
  <c r="M124" i="2" s="1"/>
  <c r="F125" i="2"/>
  <c r="G125" i="2" s="1"/>
  <c r="H125" i="2" s="1"/>
  <c r="I125" i="2" s="1"/>
  <c r="J125" i="2" s="1"/>
  <c r="K125" i="2" s="1"/>
  <c r="L125" i="2" s="1"/>
  <c r="M125" i="2" s="1"/>
  <c r="F126" i="2"/>
  <c r="G126" i="2" s="1"/>
  <c r="H126" i="2" s="1"/>
  <c r="I126" i="2" s="1"/>
  <c r="J126" i="2" s="1"/>
  <c r="K126" i="2" s="1"/>
  <c r="L126" i="2" s="1"/>
  <c r="M126" i="2" s="1"/>
  <c r="F127" i="2"/>
  <c r="G127" i="2" s="1"/>
  <c r="H127" i="2" s="1"/>
  <c r="I127" i="2" s="1"/>
  <c r="J127" i="2" s="1"/>
  <c r="K127" i="2" s="1"/>
  <c r="L127" i="2" s="1"/>
  <c r="M127" i="2" s="1"/>
  <c r="F128" i="2"/>
  <c r="G128" i="2" s="1"/>
  <c r="H128" i="2" s="1"/>
  <c r="I128" i="2" s="1"/>
  <c r="J128" i="2" s="1"/>
  <c r="K128" i="2" s="1"/>
  <c r="L128" i="2" s="1"/>
  <c r="M128" i="2" s="1"/>
  <c r="F129" i="2"/>
  <c r="G129" i="2" s="1"/>
  <c r="H129" i="2" s="1"/>
  <c r="I129" i="2" s="1"/>
  <c r="J129" i="2" s="1"/>
  <c r="K129" i="2" s="1"/>
  <c r="L129" i="2" s="1"/>
  <c r="M129" i="2" s="1"/>
  <c r="F130" i="2"/>
  <c r="G130" i="2" s="1"/>
  <c r="H130" i="2" s="1"/>
  <c r="I130" i="2" s="1"/>
  <c r="J130" i="2" s="1"/>
  <c r="K130" i="2" s="1"/>
  <c r="L130" i="2" s="1"/>
  <c r="M130" i="2" s="1"/>
  <c r="F131" i="2"/>
  <c r="G131" i="2" s="1"/>
  <c r="H131" i="2" s="1"/>
  <c r="I131" i="2" s="1"/>
  <c r="J131" i="2" s="1"/>
  <c r="K131" i="2" s="1"/>
  <c r="L131" i="2" s="1"/>
  <c r="M131" i="2" s="1"/>
  <c r="F132" i="2"/>
  <c r="G132" i="2" s="1"/>
  <c r="H132" i="2" s="1"/>
  <c r="I132" i="2" s="1"/>
  <c r="J132" i="2" s="1"/>
  <c r="K132" i="2" s="1"/>
  <c r="L132" i="2" s="1"/>
  <c r="M132" i="2" s="1"/>
  <c r="F133" i="2"/>
  <c r="G133" i="2" s="1"/>
  <c r="H133" i="2" s="1"/>
  <c r="I133" i="2" s="1"/>
  <c r="J133" i="2" s="1"/>
  <c r="K133" i="2" s="1"/>
  <c r="L133" i="2" s="1"/>
  <c r="M133" i="2" s="1"/>
  <c r="F134" i="2"/>
  <c r="G134" i="2" s="1"/>
  <c r="H134" i="2" s="1"/>
  <c r="I134" i="2" s="1"/>
  <c r="J134" i="2" s="1"/>
  <c r="K134" i="2" s="1"/>
  <c r="L134" i="2" s="1"/>
  <c r="M134" i="2" s="1"/>
  <c r="F135" i="2"/>
  <c r="G135" i="2" s="1"/>
  <c r="H135" i="2" s="1"/>
  <c r="I135" i="2" s="1"/>
  <c r="J135" i="2" s="1"/>
  <c r="K135" i="2" s="1"/>
  <c r="L135" i="2" s="1"/>
  <c r="M135" i="2" s="1"/>
  <c r="F136" i="2"/>
  <c r="G136" i="2" s="1"/>
  <c r="H136" i="2" s="1"/>
  <c r="I136" i="2" s="1"/>
  <c r="J136" i="2" s="1"/>
  <c r="K136" i="2" s="1"/>
  <c r="L136" i="2" s="1"/>
  <c r="M136" i="2" s="1"/>
  <c r="F137" i="2"/>
  <c r="G137" i="2" s="1"/>
  <c r="H137" i="2" s="1"/>
  <c r="I137" i="2" s="1"/>
  <c r="F138" i="2"/>
  <c r="G138" i="2" s="1"/>
  <c r="H138" i="2" s="1"/>
  <c r="I138" i="2" s="1"/>
  <c r="F139" i="2"/>
  <c r="G139" i="2" s="1"/>
  <c r="H139" i="2" s="1"/>
  <c r="I139" i="2" s="1"/>
  <c r="J139" i="2" s="1"/>
  <c r="K139" i="2" s="1"/>
  <c r="L139" i="2" s="1"/>
  <c r="M139" i="2" s="1"/>
  <c r="F140" i="2"/>
  <c r="G140" i="2" s="1"/>
  <c r="H140" i="2" s="1"/>
  <c r="I140" i="2" s="1"/>
  <c r="J140" i="2" s="1"/>
  <c r="K140" i="2" s="1"/>
  <c r="L140" i="2" s="1"/>
  <c r="M140" i="2" s="1"/>
  <c r="F141" i="2"/>
  <c r="G141" i="2" s="1"/>
  <c r="H141" i="2" s="1"/>
  <c r="I141" i="2" s="1"/>
  <c r="J141" i="2" s="1"/>
  <c r="K141" i="2" s="1"/>
  <c r="L141" i="2" s="1"/>
  <c r="M141" i="2" s="1"/>
  <c r="F142" i="2"/>
  <c r="G142" i="2" s="1"/>
  <c r="H142" i="2" s="1"/>
  <c r="I142" i="2" s="1"/>
  <c r="J142" i="2" s="1"/>
  <c r="K142" i="2" s="1"/>
  <c r="L142" i="2" s="1"/>
  <c r="M142" i="2" s="1"/>
  <c r="F143" i="2"/>
  <c r="G143" i="2" s="1"/>
  <c r="H143" i="2" s="1"/>
  <c r="I143" i="2" s="1"/>
  <c r="J143" i="2" s="1"/>
  <c r="K143" i="2" s="1"/>
  <c r="L143" i="2" s="1"/>
  <c r="M143" i="2" s="1"/>
  <c r="F144" i="2"/>
  <c r="G144" i="2" s="1"/>
  <c r="H144" i="2" s="1"/>
  <c r="I144" i="2" s="1"/>
  <c r="J144" i="2" s="1"/>
  <c r="K144" i="2" s="1"/>
  <c r="L144" i="2" s="1"/>
  <c r="M144" i="2" s="1"/>
  <c r="F145" i="2"/>
  <c r="G145" i="2" s="1"/>
  <c r="H145" i="2" s="1"/>
  <c r="I145" i="2" s="1"/>
  <c r="J145" i="2" s="1"/>
  <c r="K145" i="2" s="1"/>
  <c r="L145" i="2" s="1"/>
  <c r="M145" i="2" s="1"/>
  <c r="F146" i="2"/>
  <c r="G146" i="2" s="1"/>
  <c r="H146" i="2" s="1"/>
  <c r="I146" i="2" s="1"/>
  <c r="J146" i="2" s="1"/>
  <c r="K146" i="2" s="1"/>
  <c r="L146" i="2" s="1"/>
  <c r="M146" i="2" s="1"/>
  <c r="F147" i="2"/>
  <c r="G147" i="2" s="1"/>
  <c r="H147" i="2" s="1"/>
  <c r="I147" i="2" s="1"/>
  <c r="F148" i="2"/>
  <c r="G148" i="2" s="1"/>
  <c r="H148" i="2" s="1"/>
  <c r="I148" i="2" s="1"/>
  <c r="F149" i="2"/>
  <c r="G149" i="2" s="1"/>
  <c r="H149" i="2" s="1"/>
  <c r="I149" i="2" s="1"/>
  <c r="J149" i="2" s="1"/>
  <c r="K149" i="2" s="1"/>
  <c r="L149" i="2" s="1"/>
  <c r="M149" i="2" s="1"/>
  <c r="F150" i="2"/>
  <c r="G150" i="2" s="1"/>
  <c r="H150" i="2" s="1"/>
  <c r="I150" i="2" s="1"/>
  <c r="J150" i="2" s="1"/>
  <c r="K150" i="2" s="1"/>
  <c r="L150" i="2" s="1"/>
  <c r="M150" i="2" s="1"/>
  <c r="F151" i="2"/>
  <c r="G151" i="2" s="1"/>
  <c r="H151" i="2" s="1"/>
  <c r="I151" i="2" s="1"/>
  <c r="J151" i="2" s="1"/>
  <c r="K151" i="2" s="1"/>
  <c r="L151" i="2" s="1"/>
  <c r="M151" i="2" s="1"/>
  <c r="F152" i="2"/>
  <c r="G152" i="2" s="1"/>
  <c r="H152" i="2" s="1"/>
  <c r="I152" i="2" s="1"/>
  <c r="J152" i="2" s="1"/>
  <c r="K152" i="2" s="1"/>
  <c r="L152" i="2" s="1"/>
  <c r="M152" i="2" s="1"/>
  <c r="F153" i="2"/>
  <c r="G153" i="2" s="1"/>
  <c r="H153" i="2" s="1"/>
  <c r="I153" i="2" s="1"/>
  <c r="J153" i="2" s="1"/>
  <c r="K153" i="2" s="1"/>
  <c r="L153" i="2" s="1"/>
  <c r="M153" i="2" s="1"/>
  <c r="F154" i="2"/>
  <c r="G154" i="2" s="1"/>
  <c r="H154" i="2" s="1"/>
  <c r="I154" i="2" s="1"/>
  <c r="J154" i="2" s="1"/>
  <c r="K154" i="2" s="1"/>
  <c r="L154" i="2" s="1"/>
  <c r="M154" i="2" s="1"/>
  <c r="F155" i="2"/>
  <c r="G155" i="2" s="1"/>
  <c r="H155" i="2" s="1"/>
  <c r="I155" i="2" s="1"/>
  <c r="J155" i="2" s="1"/>
  <c r="K155" i="2" s="1"/>
  <c r="L155" i="2" s="1"/>
  <c r="M155" i="2" s="1"/>
  <c r="F156" i="2"/>
  <c r="G156" i="2" s="1"/>
  <c r="H156" i="2" s="1"/>
  <c r="I156" i="2" s="1"/>
  <c r="J156" i="2" s="1"/>
  <c r="K156" i="2" s="1"/>
  <c r="L156" i="2" s="1"/>
  <c r="M156" i="2" s="1"/>
  <c r="F95" i="2"/>
  <c r="G95" i="2" s="1"/>
  <c r="H95" i="2" s="1"/>
  <c r="I95" i="2" s="1"/>
  <c r="J95" i="2" s="1"/>
  <c r="K95" i="2" s="1"/>
  <c r="L95" i="2" s="1"/>
  <c r="M95" i="2" s="1"/>
  <c r="F89" i="2"/>
  <c r="G89" i="2" s="1"/>
  <c r="H89" i="2" s="1"/>
  <c r="I89" i="2" s="1"/>
  <c r="F90" i="2"/>
  <c r="G90" i="2" s="1"/>
  <c r="H90" i="2" s="1"/>
  <c r="I90" i="2" s="1"/>
  <c r="J90" i="2" s="1"/>
  <c r="K90" i="2" s="1"/>
  <c r="L90" i="2" s="1"/>
  <c r="M90" i="2" s="1"/>
  <c r="F91" i="2"/>
  <c r="G91" i="2" s="1"/>
  <c r="H91" i="2" s="1"/>
  <c r="I91" i="2" s="1"/>
  <c r="F92" i="2"/>
  <c r="G92" i="2" s="1"/>
  <c r="H92" i="2" s="1"/>
  <c r="I92" i="2" s="1"/>
  <c r="J92" i="2" s="1"/>
  <c r="K92" i="2" s="1"/>
  <c r="L92" i="2" s="1"/>
  <c r="M92" i="2" s="1"/>
  <c r="F93" i="2"/>
  <c r="G93" i="2" s="1"/>
  <c r="H93" i="2" s="1"/>
  <c r="I93" i="2" s="1"/>
  <c r="J93" i="2" s="1"/>
  <c r="K93" i="2" s="1"/>
  <c r="L93" i="2" s="1"/>
  <c r="M93" i="2" s="1"/>
  <c r="F94" i="2"/>
  <c r="G94" i="2" s="1"/>
  <c r="H94" i="2" s="1"/>
  <c r="I94" i="2" s="1"/>
  <c r="F81" i="2"/>
  <c r="G81" i="2" s="1"/>
  <c r="H81" i="2" s="1"/>
  <c r="I81" i="2" s="1"/>
  <c r="J81" i="2" s="1"/>
  <c r="K81" i="2" s="1"/>
  <c r="L81" i="2" s="1"/>
  <c r="M81" i="2" s="1"/>
  <c r="F82" i="2"/>
  <c r="G82" i="2" s="1"/>
  <c r="H82" i="2" s="1"/>
  <c r="I82" i="2" s="1"/>
  <c r="J82" i="2" s="1"/>
  <c r="K82" i="2" s="1"/>
  <c r="L82" i="2" s="1"/>
  <c r="M82" i="2" s="1"/>
  <c r="F83" i="2"/>
  <c r="G83" i="2" s="1"/>
  <c r="H83" i="2" s="1"/>
  <c r="I83" i="2" s="1"/>
  <c r="J83" i="2" s="1"/>
  <c r="K83" i="2" s="1"/>
  <c r="L83" i="2" s="1"/>
  <c r="M83" i="2" s="1"/>
  <c r="F84" i="2"/>
  <c r="G84" i="2" s="1"/>
  <c r="H84" i="2" s="1"/>
  <c r="I84" i="2" s="1"/>
  <c r="J84" i="2" s="1"/>
  <c r="K84" i="2" s="1"/>
  <c r="L84" i="2" s="1"/>
  <c r="M84" i="2" s="1"/>
  <c r="F85" i="2"/>
  <c r="G85" i="2" s="1"/>
  <c r="H85" i="2" s="1"/>
  <c r="I85" i="2" s="1"/>
  <c r="J85" i="2" s="1"/>
  <c r="K85" i="2" s="1"/>
  <c r="L85" i="2" s="1"/>
  <c r="M85" i="2" s="1"/>
  <c r="F86" i="2"/>
  <c r="G86" i="2" s="1"/>
  <c r="H86" i="2" s="1"/>
  <c r="I86" i="2" s="1"/>
  <c r="J86" i="2" s="1"/>
  <c r="K86" i="2" s="1"/>
  <c r="L86" i="2" s="1"/>
  <c r="M86" i="2" s="1"/>
  <c r="F87" i="2"/>
  <c r="G87" i="2" s="1"/>
  <c r="H87" i="2" s="1"/>
  <c r="I87" i="2" s="1"/>
  <c r="J87" i="2" s="1"/>
  <c r="K87" i="2" s="1"/>
  <c r="L87" i="2" s="1"/>
  <c r="M87" i="2" s="1"/>
  <c r="F88" i="2"/>
  <c r="G88" i="2" s="1"/>
  <c r="H88" i="2" s="1"/>
  <c r="I88" i="2" s="1"/>
  <c r="J88" i="2" s="1"/>
  <c r="K88" i="2" s="1"/>
  <c r="L88" i="2" s="1"/>
  <c r="M88" i="2" s="1"/>
  <c r="F76" i="2"/>
  <c r="G76" i="2" s="1"/>
  <c r="H76" i="2" s="1"/>
  <c r="I76" i="2" s="1"/>
  <c r="J76" i="2" s="1"/>
  <c r="K76" i="2" s="1"/>
  <c r="L76" i="2" s="1"/>
  <c r="M76" i="2" s="1"/>
  <c r="F77" i="2"/>
  <c r="G77" i="2" s="1"/>
  <c r="H77" i="2" s="1"/>
  <c r="I77" i="2" s="1"/>
  <c r="F78" i="2"/>
  <c r="G78" i="2" s="1"/>
  <c r="H78" i="2" s="1"/>
  <c r="I78" i="2" s="1"/>
  <c r="F79" i="2"/>
  <c r="G79" i="2" s="1"/>
  <c r="H79" i="2" s="1"/>
  <c r="I79" i="2" s="1"/>
  <c r="F80" i="2"/>
  <c r="G80" i="2" s="1"/>
  <c r="H80" i="2" s="1"/>
  <c r="I80" i="2" s="1"/>
  <c r="F75" i="2"/>
  <c r="G75" i="2" s="1"/>
  <c r="H75" i="2" s="1"/>
  <c r="I75" i="2" s="1"/>
  <c r="J75" i="2" s="1"/>
  <c r="K75" i="2" s="1"/>
  <c r="F74" i="2"/>
  <c r="G74" i="2" s="1"/>
  <c r="H74" i="2" s="1"/>
  <c r="I74" i="2" s="1"/>
  <c r="J74" i="2" s="1"/>
  <c r="K74" i="2" s="1"/>
  <c r="F59" i="2" l="1"/>
  <c r="G59" i="2" s="1"/>
  <c r="H59" i="2" s="1"/>
  <c r="I59" i="2" s="1"/>
  <c r="J59" i="2" s="1"/>
  <c r="K59" i="2" s="1"/>
  <c r="L59" i="2" s="1"/>
  <c r="M59" i="2" s="1"/>
  <c r="F60" i="2"/>
  <c r="G60" i="2" s="1"/>
  <c r="H60" i="2" s="1"/>
  <c r="I60" i="2" s="1"/>
  <c r="J60" i="2" s="1"/>
  <c r="K60" i="2" s="1"/>
  <c r="L60" i="2" s="1"/>
  <c r="M60" i="2" s="1"/>
  <c r="F61" i="2"/>
  <c r="G61" i="2" s="1"/>
  <c r="H61" i="2" s="1"/>
  <c r="I61" i="2" s="1"/>
  <c r="J61" i="2" s="1"/>
  <c r="K61" i="2" s="1"/>
  <c r="L61" i="2" s="1"/>
  <c r="M61" i="2" s="1"/>
  <c r="F62" i="2"/>
  <c r="G62" i="2" s="1"/>
  <c r="H62" i="2" s="1"/>
  <c r="I62" i="2" s="1"/>
  <c r="J62" i="2" s="1"/>
  <c r="K62" i="2" s="1"/>
  <c r="L62" i="2" s="1"/>
  <c r="M62" i="2" s="1"/>
  <c r="F63" i="2"/>
  <c r="G63" i="2" s="1"/>
  <c r="H63" i="2" s="1"/>
  <c r="I63" i="2" s="1"/>
  <c r="J63" i="2" s="1"/>
  <c r="K63" i="2" s="1"/>
  <c r="L63" i="2" s="1"/>
  <c r="M63" i="2" s="1"/>
  <c r="F64" i="2"/>
  <c r="G64" i="2" s="1"/>
  <c r="H64" i="2" s="1"/>
  <c r="I64" i="2" s="1"/>
  <c r="J64" i="2" s="1"/>
  <c r="K64" i="2" s="1"/>
  <c r="L64" i="2" s="1"/>
  <c r="M64" i="2" s="1"/>
  <c r="F65" i="2"/>
  <c r="G65" i="2" s="1"/>
  <c r="H65" i="2" s="1"/>
  <c r="I65" i="2" s="1"/>
  <c r="J65" i="2" s="1"/>
  <c r="K65" i="2" s="1"/>
  <c r="L65" i="2" s="1"/>
  <c r="M65" i="2" s="1"/>
  <c r="F66" i="2"/>
  <c r="G66" i="2" s="1"/>
  <c r="H66" i="2" s="1"/>
  <c r="I66" i="2" s="1"/>
  <c r="J66" i="2" s="1"/>
  <c r="K66" i="2" s="1"/>
  <c r="L66" i="2" s="1"/>
  <c r="M66" i="2" s="1"/>
  <c r="F67" i="2"/>
  <c r="G67" i="2" s="1"/>
  <c r="H67" i="2" s="1"/>
  <c r="I67" i="2" s="1"/>
  <c r="J67" i="2" s="1"/>
  <c r="K67" i="2" s="1"/>
  <c r="L67" i="2" s="1"/>
  <c r="M67" i="2" s="1"/>
  <c r="F68" i="2"/>
  <c r="G68" i="2" s="1"/>
  <c r="H68" i="2" s="1"/>
  <c r="I68" i="2" s="1"/>
  <c r="J68" i="2" s="1"/>
  <c r="K68" i="2" s="1"/>
  <c r="L68" i="2" s="1"/>
  <c r="M68" i="2" s="1"/>
  <c r="F69" i="2"/>
  <c r="G69" i="2" s="1"/>
  <c r="H69" i="2" s="1"/>
  <c r="I69" i="2" s="1"/>
  <c r="J69" i="2" s="1"/>
  <c r="K69" i="2" s="1"/>
  <c r="L69" i="2" s="1"/>
  <c r="M69" i="2" s="1"/>
  <c r="F58" i="2"/>
  <c r="G58" i="2" s="1"/>
  <c r="H58" i="2" s="1"/>
  <c r="I58" i="2" s="1"/>
  <c r="J58" i="2" s="1"/>
  <c r="K58" i="2" s="1"/>
  <c r="L58" i="2" s="1"/>
  <c r="M58" i="2" s="1"/>
  <c r="F56" i="2"/>
  <c r="G56" i="2" s="1"/>
  <c r="H56" i="2" s="1"/>
  <c r="I56" i="2" s="1"/>
  <c r="F57" i="2"/>
  <c r="G57" i="2" s="1"/>
  <c r="H57" i="2" s="1"/>
  <c r="I57" i="2" s="1"/>
  <c r="F55" i="2"/>
  <c r="G55" i="2" s="1"/>
  <c r="H55" i="2" s="1"/>
  <c r="I55" i="2" s="1"/>
</calcChain>
</file>

<file path=xl/sharedStrings.xml><?xml version="1.0" encoding="utf-8"?>
<sst xmlns="http://schemas.openxmlformats.org/spreadsheetml/2006/main" count="4354" uniqueCount="2958">
  <si>
    <t>SCHELL nástěnná sprchová armatura VITUS VD-EH-M</t>
  </si>
  <si>
    <t>páková směšovací, vývod nahoře</t>
  </si>
  <si>
    <t>SCHELL nástěnná sprchová armatura VITUS VD-C-T</t>
  </si>
  <si>
    <t>CVD s termostatem, vývod nahoře</t>
  </si>
  <si>
    <t>samouzavírací s termostatem, s možností manuální termické dezinfekce</t>
  </si>
  <si>
    <t>samouzavírací směšovací, s možností manuální termické dezinfekce</t>
  </si>
  <si>
    <t>samouzavírací s termostatem, vývod dole</t>
  </si>
  <si>
    <t>samouzavírací směšovací, vývod dole</t>
  </si>
  <si>
    <t>spouštěcí s termostatem, vývod dole</t>
  </si>
  <si>
    <t>páková směšovací, vývod dole</t>
  </si>
  <si>
    <t>CVD s termostatem, vývod dole</t>
  </si>
  <si>
    <t>SCHELL nástěnná sprchová armatura VITUS VD-SC-T / u</t>
  </si>
  <si>
    <t>SCHELL nástěnná sprchová armatura VITUS VD-SC-M / u</t>
  </si>
  <si>
    <t>SCHELL nástěnná sprchová armatura VITUS VD-EH-M / u</t>
  </si>
  <si>
    <t>SCHELL nástěnná sprchová armatura VITUS VD-T / u</t>
  </si>
  <si>
    <t>SCHELL nástěnná sprchová armatura VITUS VD-C-T / u</t>
  </si>
  <si>
    <t>SCHELL nástěnná umyvadlová armatura VITUS VW-EH-M</t>
  </si>
  <si>
    <t>018460699</t>
  </si>
  <si>
    <t>se spodním přívodem, chrom</t>
  </si>
  <si>
    <t>4021163160628</t>
  </si>
  <si>
    <t>Schell prodlužovací sada D-SC-V/W-SC-V</t>
  </si>
  <si>
    <t>předmíchaná voda 25mm chrom</t>
  </si>
  <si>
    <t>předmíchaná voda 50mm chrom</t>
  </si>
  <si>
    <t>018880699</t>
  </si>
  <si>
    <t>018890699</t>
  </si>
  <si>
    <t>Schell prodlužovací sada D-C-M</t>
  </si>
  <si>
    <t>CVD elektronika, 25 mm chrom</t>
  </si>
  <si>
    <t>CVD elektronika, 50 mm chrom</t>
  </si>
  <si>
    <t>4021163159301</t>
  </si>
  <si>
    <t>4021163159318</t>
  </si>
  <si>
    <t>019202899</t>
  </si>
  <si>
    <t>019212899</t>
  </si>
  <si>
    <t>SCHELL podomítková sprcha LINUS D-C-V</t>
  </si>
  <si>
    <t>CVD, směšovací, chrom, bez zdroje/přihrádky na baterie</t>
  </si>
  <si>
    <t>CVD, směšovací, nerez, bez zdroje/přihrádky na baterie</t>
  </si>
  <si>
    <t>CVD, směšovací, nerez</t>
  </si>
  <si>
    <t>CVD, na předmíchanou vodu, nerez</t>
  </si>
  <si>
    <t>4021163159493</t>
  </si>
  <si>
    <t>4021163159509</t>
  </si>
  <si>
    <t>054160699</t>
  </si>
  <si>
    <t>032590099</t>
  </si>
  <si>
    <t>SCHELL montážní nožky k WC modulu</t>
  </si>
  <si>
    <t>pro montážní modul SCHELL</t>
  </si>
  <si>
    <t>4021163147476</t>
  </si>
  <si>
    <t>4021163141276</t>
  </si>
  <si>
    <t>4021163129816</t>
  </si>
  <si>
    <t>4021163161779</t>
  </si>
  <si>
    <t>4021163129953</t>
  </si>
  <si>
    <t>4021163154542</t>
  </si>
  <si>
    <t>4021163117165</t>
  </si>
  <si>
    <t>4021163117172</t>
  </si>
  <si>
    <t>4021163117035</t>
  </si>
  <si>
    <t>samouzavírací na předmích.vodu, elox.hliník</t>
  </si>
  <si>
    <t>4021163151534</t>
  </si>
  <si>
    <t>008090899</t>
  </si>
  <si>
    <t>SCHELL mýdelník LINUS</t>
  </si>
  <si>
    <t>ke všem sprchovým panelům, elox.hliník</t>
  </si>
  <si>
    <t>4021163151701</t>
  </si>
  <si>
    <t>011930099</t>
  </si>
  <si>
    <t>SCHELL podomítková sada ke splachovači pisoáru</t>
  </si>
  <si>
    <t>COMPACT II 1/2"</t>
  </si>
  <si>
    <t>4021163149388</t>
  </si>
  <si>
    <t>011940099</t>
  </si>
  <si>
    <t>SCHELL podomítková sada ke splachovači WC</t>
  </si>
  <si>
    <t>COMPACT II s předuzávěrem na připojení 3/4"</t>
  </si>
  <si>
    <t>4021163151305</t>
  </si>
  <si>
    <t>011960099</t>
  </si>
  <si>
    <t xml:space="preserve">SCHELL senzorový splachovač pisoáru </t>
  </si>
  <si>
    <t>COMPACT LC na baterie 6 V</t>
  </si>
  <si>
    <t>4021163151657</t>
  </si>
  <si>
    <t>011970099</t>
  </si>
  <si>
    <t>COMPACT LC na síť 230 V</t>
  </si>
  <si>
    <t>4021163151664</t>
  </si>
  <si>
    <t>015550099</t>
  </si>
  <si>
    <t>4021163156942</t>
  </si>
  <si>
    <t>015560100</t>
  </si>
  <si>
    <t>015660101</t>
  </si>
  <si>
    <t>SCHELL rozdělovač pro sprchy LINUS D-E</t>
  </si>
  <si>
    <t>4021163156935</t>
  </si>
  <si>
    <t>s adaptérem kabelu</t>
  </si>
  <si>
    <t>4021163156959</t>
  </si>
  <si>
    <t>SCHELL splachovací trubka k WC COMPACT II</t>
  </si>
  <si>
    <t>035690699</t>
  </si>
  <si>
    <t>035700699</t>
  </si>
  <si>
    <t>se zpětnou klapkou 1/2"x 1/2" chrom</t>
  </si>
  <si>
    <t>015240099</t>
  </si>
  <si>
    <t>SCHELL kabel 2,5 m</t>
  </si>
  <si>
    <t>4021163151947</t>
  </si>
  <si>
    <t>015570099</t>
  </si>
  <si>
    <t>SCHELL univerzální přihrádka na baterie</t>
  </si>
  <si>
    <t>4 alkalické baterie typ AA</t>
  </si>
  <si>
    <t>4021163157222</t>
  </si>
  <si>
    <t>015700099</t>
  </si>
  <si>
    <t>015710099</t>
  </si>
  <si>
    <t>015820099</t>
  </si>
  <si>
    <t>1-12 CVD-Touch-elektronika</t>
  </si>
  <si>
    <t>015830099</t>
  </si>
  <si>
    <t>SCHELL elektro-rozdelovač CVD-Touch</t>
  </si>
  <si>
    <t>4021163158663</t>
  </si>
  <si>
    <t>4021163158670</t>
  </si>
  <si>
    <t>4021163159165</t>
  </si>
  <si>
    <t>4021163159172</t>
  </si>
  <si>
    <t>SCHELL univerzální připojovací kabel dvoupólový</t>
  </si>
  <si>
    <t>SCHELL univerzální připojovací kabel trípólový</t>
  </si>
  <si>
    <t>SCHELL lištový síťový zdroj CVD-Touch</t>
  </si>
  <si>
    <t>pro 1-12 CVD-Touch-elektroniku</t>
  </si>
  <si>
    <t>019092899</t>
  </si>
  <si>
    <t>CVD, termostat, nerez</t>
  </si>
  <si>
    <t>019180699</t>
  </si>
  <si>
    <t>019182899</t>
  </si>
  <si>
    <t>019190699</t>
  </si>
  <si>
    <t>019192899</t>
  </si>
  <si>
    <t>4021163157314</t>
  </si>
  <si>
    <t>4021163157772</t>
  </si>
  <si>
    <t>4021163157789</t>
  </si>
  <si>
    <t>4021163157796</t>
  </si>
  <si>
    <t>4021163157802</t>
  </si>
  <si>
    <t>SCHELL podomítková sprcha LINUS D-C-T</t>
  </si>
  <si>
    <t>SCHELL podomítková sprcha LINUS D-C-M</t>
  </si>
  <si>
    <t>SCHELL podomítková sprcha LINUS BASIC D-C-T</t>
  </si>
  <si>
    <t>CVD, termostat, nerez, bez zdroje/přihrádky na baterie</t>
  </si>
  <si>
    <t>CVD, termostat, chrom, bez zdroje/přihrádky na baterie</t>
  </si>
  <si>
    <t>021470699</t>
  </si>
  <si>
    <t>HD-K na studenou/předmíchanou vodu s předuzávěrem, chrom</t>
  </si>
  <si>
    <t>4021163159325</t>
  </si>
  <si>
    <t>221650099</t>
  </si>
  <si>
    <t>SCHELL keramický vršek 90 stupňů</t>
  </si>
  <si>
    <t>DN 15, vnější závit 1/2"</t>
  </si>
  <si>
    <t>4021163157918</t>
  </si>
  <si>
    <t>SCHELL podomítková sprcha LINUS D-E-V</t>
  </si>
  <si>
    <t>SCHELL podomítková sprcha  LINUS D-E-V</t>
  </si>
  <si>
    <t>SCHELL podomítková sprcha LINUS D-E-V ECO</t>
  </si>
  <si>
    <t>SCHELL podomítková sprcha LINUS D-SC-M</t>
  </si>
  <si>
    <t>SCHELL podomítková sprcha LINUS D-SC-V</t>
  </si>
  <si>
    <t>SCHELL podomítková sada Masterbox WB-SC-V</t>
  </si>
  <si>
    <t>SCHELL podomítková sada Masterbox WB-SC-M</t>
  </si>
  <si>
    <t>SCHELL podomítková sada Masterbox LINUS WB-E-V</t>
  </si>
  <si>
    <t>elektr. spínací okénko-termostat chrom</t>
  </si>
  <si>
    <t>elektr. spínací okénko-termostat nerez</t>
  </si>
  <si>
    <t>elektr. spínací okénko s vypínáním-termostat,se sledováním prostoru</t>
  </si>
  <si>
    <t>elektr. sledování prostoru-termostat, nerez</t>
  </si>
  <si>
    <t>anti-vandal chrom</t>
  </si>
  <si>
    <t>funkce: elektronická na předmíchanou vodu</t>
  </si>
  <si>
    <t>elektr. spínací okénko, na předmíchanou vodu, chrom</t>
  </si>
  <si>
    <t>elektr. spínací okénko, na předmíchanou vodu, nerez</t>
  </si>
  <si>
    <t>elektr.spínací okénko se sledováním prostoru, chrom</t>
  </si>
  <si>
    <t>elektr.spínací okénko se sledováním prostoru, nerez</t>
  </si>
  <si>
    <t>pro elektronické podomítkové armatury 25 mm, chrom</t>
  </si>
  <si>
    <t>SCHELL sprchová hlavice s omezovačem aerosolu</t>
  </si>
  <si>
    <t>SCHELL podomítková nástěnná umyvadlová armatura LINUS W-SC-M</t>
  </si>
  <si>
    <t>SCHELL podomítková nástěnná umyvadlová armatura LINUS W-SC-V</t>
  </si>
  <si>
    <t>SCHELL přihrádka na baterie</t>
  </si>
  <si>
    <t>SCHELL prodlužovací sada D-SC-T</t>
  </si>
  <si>
    <t>SCHELL prodlužovací kartuše D-E-T</t>
  </si>
  <si>
    <t>SCHELL podomítková sada-Masterbox WB-SC-M</t>
  </si>
  <si>
    <t>020000699</t>
  </si>
  <si>
    <t>4021163147308</t>
  </si>
  <si>
    <t>020010699</t>
  </si>
  <si>
    <t>4021163147728</t>
  </si>
  <si>
    <t>020020699</t>
  </si>
  <si>
    <t>4021163147315</t>
  </si>
  <si>
    <t>020030699</t>
  </si>
  <si>
    <t>4021163147735</t>
  </si>
  <si>
    <t>SCHELL umyvadlový výtok se zátkou OPEN</t>
  </si>
  <si>
    <t>SCHELL umyvadlový výtok se zátkou QUAD OPEN</t>
  </si>
  <si>
    <t>SCHELL umyvadlový výtok se zátkou PUSH OPEN</t>
  </si>
  <si>
    <t>SCHELL umyvadlový výtok se zátkou QUAD PUSH OPEN</t>
  </si>
  <si>
    <t>uzavíratelný 5/4", chrom</t>
  </si>
  <si>
    <t>neuzavíratelný 5/4", chrom</t>
  </si>
  <si>
    <t>021160699</t>
  </si>
  <si>
    <t>4021163141863</t>
  </si>
  <si>
    <t>SCHELL ovládací tlačítko PURIS SC</t>
  </si>
  <si>
    <t>9.4</t>
  </si>
  <si>
    <t>1.4</t>
  </si>
  <si>
    <t>9.3</t>
  </si>
  <si>
    <t>2.6</t>
  </si>
  <si>
    <t>2.5</t>
  </si>
  <si>
    <t>2.7</t>
  </si>
  <si>
    <t>2.1</t>
  </si>
  <si>
    <t>2.8</t>
  </si>
  <si>
    <t>2.3</t>
  </si>
  <si>
    <t>2.11</t>
  </si>
  <si>
    <t>3.3</t>
  </si>
  <si>
    <t>3.2</t>
  </si>
  <si>
    <t>3.1</t>
  </si>
  <si>
    <t>3.4</t>
  </si>
  <si>
    <t>3.7</t>
  </si>
  <si>
    <t>1.6</t>
  </si>
  <si>
    <t>4.9</t>
  </si>
  <si>
    <t>4.11</t>
  </si>
  <si>
    <t>4.10</t>
  </si>
  <si>
    <t>4.2</t>
  </si>
  <si>
    <t>4.1</t>
  </si>
  <si>
    <t>4.5</t>
  </si>
  <si>
    <t>4.12</t>
  </si>
  <si>
    <t>3.6</t>
  </si>
  <si>
    <t>3.5</t>
  </si>
  <si>
    <t>9.12</t>
  </si>
  <si>
    <t>9.13</t>
  </si>
  <si>
    <t>4.6</t>
  </si>
  <si>
    <t>9.8</t>
  </si>
  <si>
    <t>9.10</t>
  </si>
  <si>
    <t>4.13</t>
  </si>
  <si>
    <t>9.9</t>
  </si>
  <si>
    <t>9.11</t>
  </si>
  <si>
    <t>9.7</t>
  </si>
  <si>
    <t>9.5</t>
  </si>
  <si>
    <t>SCHELL venkovní nezámrzný ventil POLAR II Set RB</t>
  </si>
  <si>
    <t>4021163152050</t>
  </si>
  <si>
    <t>1/2" chrom zkrácený</t>
  </si>
  <si>
    <t>3/8" chrom zkrácený s ASAG</t>
  </si>
  <si>
    <t>1/2" chrom zkrácený s ASAG</t>
  </si>
  <si>
    <t>3/8" chrom zkrácený s ASAG KIWA</t>
  </si>
  <si>
    <t>3/8"chrom zkrácený</t>
  </si>
  <si>
    <t>1/2"chrom zkrácený</t>
  </si>
  <si>
    <t>3/8" chrom zkrácený</t>
  </si>
  <si>
    <t>1/2" chrom bez ASAG</t>
  </si>
  <si>
    <t>3/8" chrom bez ASAG</t>
  </si>
  <si>
    <t>Strana</t>
  </si>
  <si>
    <t>--</t>
  </si>
  <si>
    <t>2.4</t>
  </si>
  <si>
    <t>2.2</t>
  </si>
  <si>
    <t>2.10</t>
  </si>
  <si>
    <t>1.3</t>
  </si>
  <si>
    <t>1.1</t>
  </si>
  <si>
    <t>1.2</t>
  </si>
  <si>
    <t>1.5</t>
  </si>
  <si>
    <t>9.1</t>
  </si>
  <si>
    <t>4.4</t>
  </si>
  <si>
    <t>4.3</t>
  </si>
  <si>
    <t>4.8</t>
  </si>
  <si>
    <t>9.2</t>
  </si>
  <si>
    <t>1.11</t>
  </si>
  <si>
    <t>1.10</t>
  </si>
  <si>
    <t>1.8</t>
  </si>
  <si>
    <t>1.9</t>
  </si>
  <si>
    <t>1.7</t>
  </si>
  <si>
    <t>SCHELL designový rohový ventil QUAD</t>
  </si>
  <si>
    <t>064690699</t>
  </si>
  <si>
    <t>4021163147919</t>
  </si>
  <si>
    <t>SCHELL připojovací koleno na stěnu pro sprchu</t>
  </si>
  <si>
    <t>084640699</t>
  </si>
  <si>
    <t>4021163147339</t>
  </si>
  <si>
    <t>SCHELL připojovací sada k armatuře PETIT SC</t>
  </si>
  <si>
    <t>měděná trubka 10/300mm převlečná matice 1/2"</t>
  </si>
  <si>
    <t>094060699</t>
  </si>
  <si>
    <t>4021163143423</t>
  </si>
  <si>
    <t>295170699</t>
  </si>
  <si>
    <t>směšovací, provedení od r. 2010</t>
  </si>
  <si>
    <t>4021163136524</t>
  </si>
  <si>
    <t>4021163136500</t>
  </si>
  <si>
    <t>4021163127706</t>
  </si>
  <si>
    <t>1/2"x12mm chrom se stlačovacím šroubením</t>
  </si>
  <si>
    <t>1/2"x10mm chrom se stlačovacím šroubením</t>
  </si>
  <si>
    <t>3/4" chrom pro ventily na vedlejší připojení nebo dřezové</t>
  </si>
  <si>
    <t>pro tlakový splachovač pisoáru</t>
  </si>
  <si>
    <t>1/2"chrom pro vanové a sprchové armatury</t>
  </si>
  <si>
    <t>3/4"chrom pro vanové a sprchové armatury</t>
  </si>
  <si>
    <t>3/8" chrom pro rohové ventily</t>
  </si>
  <si>
    <t>pro vysokotlaké směšovací armatury chrom</t>
  </si>
  <si>
    <t>1/2" pro podomítkový tlakový splachovač</t>
  </si>
  <si>
    <t>SCHELL rohový regulační ventil COMFORT prodloužený o 26 mm</t>
  </si>
  <si>
    <t>SCHELL rohový regulační ventil COMFORT se zakrytým ovládaním</t>
  </si>
  <si>
    <t>SCHELL rohový regulační ventil COMFORT prodl. o 26 mm, se zakrytým ovl.</t>
  </si>
  <si>
    <t>4021163160932</t>
  </si>
  <si>
    <t>4021163160956</t>
  </si>
  <si>
    <t>SCHELL ventil pro vyrovnávání tlaku vody PBV</t>
  </si>
  <si>
    <t>SCHELL kartuše pro SCHELLOMAT EDITION</t>
  </si>
  <si>
    <t>SCHELL výtokový ventil SECUR uzamykatelný</t>
  </si>
  <si>
    <t>SCHELL vedlejší připojovací dvojventil COMFORT se zpětnou klapkou</t>
  </si>
  <si>
    <t>SCHELL přístrojový ventil COMFORT k připojení na rohový ventil</t>
  </si>
  <si>
    <t>SCHELL krycí panel připojení sprchového panelu LINUS</t>
  </si>
  <si>
    <t>výška 150 - 450 mm, eloxovaný hliník</t>
  </si>
  <si>
    <t>výška 451 - 950 mm, eloxovaný hliník</t>
  </si>
  <si>
    <t>piezo s termostatem, na baterii 9 V, elox.hliník</t>
  </si>
  <si>
    <t>008150899</t>
  </si>
  <si>
    <t>4021163154061</t>
  </si>
  <si>
    <t>4021163154078</t>
  </si>
  <si>
    <t>4021163156317</t>
  </si>
  <si>
    <t>011370099</t>
  </si>
  <si>
    <t>4021163154191</t>
  </si>
  <si>
    <t>SILENT ECO s úsp.tlačítkem 3/4" chrom</t>
  </si>
  <si>
    <t>4021163141672</t>
  </si>
  <si>
    <t>022500699</t>
  </si>
  <si>
    <t>SCHELL vedlejší připojovací ventil COMFORT se zpětnou kl.a přivzd.</t>
  </si>
  <si>
    <t>4021163157185</t>
  </si>
  <si>
    <t>4021163157338</t>
  </si>
  <si>
    <t>SCHELL krytka pro nezámrzný ventil</t>
  </si>
  <si>
    <t>699450399</t>
  </si>
  <si>
    <t>SCHELL rozeta pro nezámrzný ventil</t>
  </si>
  <si>
    <t>POLAR II Set, matný chom</t>
  </si>
  <si>
    <t>4021163154535</t>
  </si>
  <si>
    <t>4021163159066</t>
  </si>
  <si>
    <t>SCHELL síťový zdroj LINUS 100-240V, 50-60Hz</t>
  </si>
  <si>
    <t>9 V, 1 Amper, pro 1 - 12 armatur</t>
  </si>
  <si>
    <t>9 V, pro 1 - 12 armatur</t>
  </si>
  <si>
    <t>4021163135626</t>
  </si>
  <si>
    <t>4021163138740</t>
  </si>
  <si>
    <t>4021163138764</t>
  </si>
  <si>
    <t>4021163142082</t>
  </si>
  <si>
    <t>4021163114485</t>
  </si>
  <si>
    <t>4021163114492</t>
  </si>
  <si>
    <t>SCHELL splachovací ventil WC SCHELLOMAT</t>
  </si>
  <si>
    <t>SCHELL splachovací trubka k WC</t>
  </si>
  <si>
    <t>SCHELL přívodní armatura k pisoáru</t>
  </si>
  <si>
    <t>SCHELL objímka ke splachovací trubce k WC</t>
  </si>
  <si>
    <t>SCHELL přívodní a odpadní sada</t>
  </si>
  <si>
    <t>SCHELL připojovací armatura k pisoáru</t>
  </si>
  <si>
    <t>SCHELL armatura splachovací trubky k WC</t>
  </si>
  <si>
    <t>3/8"x10mm chrom bez těsnění</t>
  </si>
  <si>
    <t>1/2"x8mm chrom bez těsnění</t>
  </si>
  <si>
    <t>1/2"x10mm chrom bez těsnění</t>
  </si>
  <si>
    <t>1/2"x12mm chrom bez těsnění</t>
  </si>
  <si>
    <t>1/2"x14mm chrom bez těsnění</t>
  </si>
  <si>
    <t>1/2"x16mm chrom bez těsnění</t>
  </si>
  <si>
    <t>3/4"x16mm chrom bez těsnění</t>
  </si>
  <si>
    <t>3/4"x18mm chrom bez těsnění</t>
  </si>
  <si>
    <t>3/8"x8mm chrom bez těsnění</t>
  </si>
  <si>
    <t>galvanicky pozinkováno pro montáž rohových ventilů</t>
  </si>
  <si>
    <t>chrom pro POLAR/POLAR SET</t>
  </si>
  <si>
    <t>pro ovládací rukojeť pro PURIS Line</t>
  </si>
  <si>
    <t>pro plášť splachovače Schelltronic/Schellmatic</t>
  </si>
  <si>
    <t>3/8" pr.:8mm chrom</t>
  </si>
  <si>
    <t>3/8" pr.:10mm chrom</t>
  </si>
  <si>
    <t>1/2" pr.:12mm chrom</t>
  </si>
  <si>
    <t>pr.:8mm 300mm chrom</t>
  </si>
  <si>
    <t>4021163115451</t>
  </si>
  <si>
    <t>4021163115567</t>
  </si>
  <si>
    <t>4021163135145</t>
  </si>
  <si>
    <t>4021163115673</t>
  </si>
  <si>
    <t>4021163115796</t>
  </si>
  <si>
    <t>4021163115925</t>
  </si>
  <si>
    <t>4021163115949</t>
  </si>
  <si>
    <t>4021163115956</t>
  </si>
  <si>
    <t>4021163115970</t>
  </si>
  <si>
    <t>4021163116052</t>
  </si>
  <si>
    <t>4021163116113</t>
  </si>
  <si>
    <t>4021163116144</t>
  </si>
  <si>
    <t>4021163116151</t>
  </si>
  <si>
    <t>4021163116182</t>
  </si>
  <si>
    <t>4021163116397</t>
  </si>
  <si>
    <t>4021163116410</t>
  </si>
  <si>
    <t>4021163116434</t>
  </si>
  <si>
    <t>4021163116441</t>
  </si>
  <si>
    <t>4021163116458</t>
  </si>
  <si>
    <t>4021163116465</t>
  </si>
  <si>
    <t>4021163116496</t>
  </si>
  <si>
    <t>4021163116502</t>
  </si>
  <si>
    <t>4021163116540</t>
  </si>
  <si>
    <t>4021163116557</t>
  </si>
  <si>
    <t>4021163116564</t>
  </si>
  <si>
    <t>4021163116588</t>
  </si>
  <si>
    <t>4021163116625</t>
  </si>
  <si>
    <t>4021163116656</t>
  </si>
  <si>
    <t>4021163116670</t>
  </si>
  <si>
    <t>4021163116687</t>
  </si>
  <si>
    <t>4021163116779</t>
  </si>
  <si>
    <t>4021163132038</t>
  </si>
  <si>
    <t>4021163123630</t>
  </si>
  <si>
    <t>4021163123647</t>
  </si>
  <si>
    <t>4021163123821</t>
  </si>
  <si>
    <t>4021163135244</t>
  </si>
  <si>
    <t>4021163135251</t>
  </si>
  <si>
    <t>4021163116861</t>
  </si>
  <si>
    <t>4021163116878</t>
  </si>
  <si>
    <t>4021163116885</t>
  </si>
  <si>
    <t>4021163123609</t>
  </si>
  <si>
    <t>4021163123616</t>
  </si>
  <si>
    <t>4021163138726</t>
  </si>
  <si>
    <t>4021163138757</t>
  </si>
  <si>
    <t>4021163116991</t>
  </si>
  <si>
    <t>1/2" chrom s ASAG odolný proti odzinkování</t>
  </si>
  <si>
    <t>3/8" chrom s ASAG odolný proti odzinkování</t>
  </si>
  <si>
    <t>SCHELL vnější spojka se zvonkovou rozetou</t>
  </si>
  <si>
    <t>SCHELL zpětná klapka</t>
  </si>
  <si>
    <t>SCHELL jednoduchá zpětná klapka</t>
  </si>
  <si>
    <t>SCHELL předfiltr se zpětnou klapkou</t>
  </si>
  <si>
    <t>SCHELL přivzdušnění trubky</t>
  </si>
  <si>
    <t>SCHELL pojistka umístění hadice</t>
  </si>
  <si>
    <t>SCHELL jednoduché zabezpečení armatury</t>
  </si>
  <si>
    <t>SCHELL přivzdušnění trubky typ C</t>
  </si>
  <si>
    <t>SCHELL píst komplet</t>
  </si>
  <si>
    <t>SCHELL vnitřní spojka</t>
  </si>
  <si>
    <t>SCHELL kartuše</t>
  </si>
  <si>
    <t>SCHELL píst s jehlou na čištění trysky</t>
  </si>
  <si>
    <t>4021163152081</t>
  </si>
  <si>
    <t>4021163152067</t>
  </si>
  <si>
    <t>221310699</t>
  </si>
  <si>
    <t>221320699</t>
  </si>
  <si>
    <t>221380099</t>
  </si>
  <si>
    <t>221390099</t>
  </si>
  <si>
    <t>221450099</t>
  </si>
  <si>
    <t>221460099</t>
  </si>
  <si>
    <t>221480099</t>
  </si>
  <si>
    <t>222080099</t>
  </si>
  <si>
    <t>222090699</t>
  </si>
  <si>
    <t>021290699</t>
  </si>
  <si>
    <t>SCHELL přestavovací sada ovl.teploty PURIS SC</t>
  </si>
  <si>
    <t>kartuše - páčka, pérko, objímka</t>
  </si>
  <si>
    <t>4021163147278</t>
  </si>
  <si>
    <t>021300699</t>
  </si>
  <si>
    <t>SCHELL samouzavírací umyv.armatura PETIT SC</t>
  </si>
  <si>
    <t>1/2", chrom, tělo z mosazi odolné proti odzinkování</t>
  </si>
  <si>
    <t>4021163148244</t>
  </si>
  <si>
    <t>021340699</t>
  </si>
  <si>
    <t>SCHELL přestavovací sada PURIS SC-K</t>
  </si>
  <si>
    <t>na studenou/předmíchanou vodu, chrom</t>
  </si>
  <si>
    <t>4021163148251</t>
  </si>
  <si>
    <t>021350699</t>
  </si>
  <si>
    <t>směšovací pro armatury od 10/2006</t>
  </si>
  <si>
    <t>4021163149364</t>
  </si>
  <si>
    <t>021360699</t>
  </si>
  <si>
    <t>Schell samouzavírací nástěnná armatura PETIT SC</t>
  </si>
  <si>
    <t>HD-K na studenou/předmíchanou vodu, chrom</t>
  </si>
  <si>
    <t>4021163151312</t>
  </si>
  <si>
    <t>028000699</t>
  </si>
  <si>
    <t>SCHELL pisoárová ovládací deska EDITION</t>
  </si>
  <si>
    <t>um.hmota, chrom, k podomítkové sadě COMPACT II</t>
  </si>
  <si>
    <t>4021163151848</t>
  </si>
  <si>
    <t>028001599</t>
  </si>
  <si>
    <t>um.hmota, alpská bílá, k podomítkové sadě COMPACT II</t>
  </si>
  <si>
    <t>4021163151855</t>
  </si>
  <si>
    <t>028012899</t>
  </si>
  <si>
    <t>nerez, k podomítkové sadě COMPACT II</t>
  </si>
  <si>
    <t>4021163151862</t>
  </si>
  <si>
    <t>4021163102512</t>
  </si>
  <si>
    <t>616620699</t>
  </si>
  <si>
    <t>SCHELL prodloužení PETIT SC</t>
  </si>
  <si>
    <t>60mm pro výtokové ramínko chrom</t>
  </si>
  <si>
    <t>4021163152210</t>
  </si>
  <si>
    <t>625210699</t>
  </si>
  <si>
    <t>SCHELL šroubovací rozeta pro POLAR-Set</t>
  </si>
  <si>
    <t>4021163149104</t>
  </si>
  <si>
    <t>765942899</t>
  </si>
  <si>
    <t>SCHELL univerzální ovládací deska</t>
  </si>
  <si>
    <t>přestavovací sada k INFRA/COMPACT</t>
  </si>
  <si>
    <t>4021163147896</t>
  </si>
  <si>
    <t>776100099</t>
  </si>
  <si>
    <t>SCHELL senzorové okénko NANOSAN</t>
  </si>
  <si>
    <t>4021163148442</t>
  </si>
  <si>
    <t>LINUS funkce: samouzavírací s termostatem</t>
  </si>
  <si>
    <t>samouzavírací-termostat chrom</t>
  </si>
  <si>
    <t>ECO pro splachovače od r.v. 2009</t>
  </si>
  <si>
    <t>4021163150872</t>
  </si>
  <si>
    <t>SCHELL rukojeť COMFORT</t>
  </si>
  <si>
    <t>pro 3/4" ventily s vrškem (POLAR, COMFORT), chrom</t>
  </si>
  <si>
    <t>SCHELL armatura měděné trubky pr.:16mm 500mm</t>
  </si>
  <si>
    <t>SCHELL rohový ventil COMFORT 1/2"chrom</t>
  </si>
  <si>
    <t>SCHELL rohový ventil k vodoměru COMFORT 1/2"chrom</t>
  </si>
  <si>
    <t>SCHELL připojovací koleno k vodoměru 1/2"</t>
  </si>
  <si>
    <t>SCHELL vršek s otočnou páčkou</t>
  </si>
  <si>
    <t>SCHELL vršek na nástrčný klíč</t>
  </si>
  <si>
    <t>SCHELL sanitární vršek COMFORT</t>
  </si>
  <si>
    <t>SCHELL rukojeť SECUR s vrškem</t>
  </si>
  <si>
    <t>SCHELL sanitární vršek s tukovým pouzdrem</t>
  </si>
  <si>
    <t>SCHELL vršek a vřeteno komplet</t>
  </si>
  <si>
    <t>SCHELL vršek ke splachovacímu ventilu SCHELLOMAT</t>
  </si>
  <si>
    <t>SCHELL speciální vršek</t>
  </si>
  <si>
    <t>SCHELL speciální vršek s páčkou</t>
  </si>
  <si>
    <t>SCHELL šikmý přístrojový ventil COMFORT</t>
  </si>
  <si>
    <t>SCHELL šikmý přístrojový ventil SECUR</t>
  </si>
  <si>
    <t>SCHELL výtokový ventil s otočnou páčkou</t>
  </si>
  <si>
    <t>SCHELL výtokový ventil na nástrčný klíč</t>
  </si>
  <si>
    <t>SCHELL výtokový ventil s pákou</t>
  </si>
  <si>
    <t>SCHELL dřezový ventil COMFORT se zpětnou klapkou</t>
  </si>
  <si>
    <t>SCHELL dřezový ventil COMFORT se zpětnou kl.a přivzdušněním</t>
  </si>
  <si>
    <t>SCHELL kombinovaný rohový ventil QUICK</t>
  </si>
  <si>
    <t>SCHELL kombinovaný rohový ventil COMFORT</t>
  </si>
  <si>
    <t>SCHELL kombinovaný výtokový ventil COMFORT</t>
  </si>
  <si>
    <t>SCHELL rohový ventil s dvojím připojením COMFORT</t>
  </si>
  <si>
    <t>SCHELL splachovací armatura</t>
  </si>
  <si>
    <t>035510699</t>
  </si>
  <si>
    <t>035620699</t>
  </si>
  <si>
    <t>038360699</t>
  </si>
  <si>
    <t>038370699</t>
  </si>
  <si>
    <t>038410699</t>
  </si>
  <si>
    <t>039080699</t>
  </si>
  <si>
    <t>260070699</t>
  </si>
  <si>
    <t>260530699</t>
  </si>
  <si>
    <t>260720699</t>
  </si>
  <si>
    <t>265000699</t>
  </si>
  <si>
    <t>265010699</t>
  </si>
  <si>
    <t>265020699</t>
  </si>
  <si>
    <t>pr.:12mm 1000mm chrom</t>
  </si>
  <si>
    <t>pr.:8mm 5000mm chrom</t>
  </si>
  <si>
    <t>pr.:10mm 5000mm chrom</t>
  </si>
  <si>
    <t>pr.:12mm 5000mm chrom</t>
  </si>
  <si>
    <t>pr.:10mm 300mm chrom</t>
  </si>
  <si>
    <t>pr.:10mm 400mm chrom</t>
  </si>
  <si>
    <t>pr.:10mm 500mm chrom</t>
  </si>
  <si>
    <t>pr.:10mm 600mm chrom</t>
  </si>
  <si>
    <t>pr.:10mm 700mm chrom</t>
  </si>
  <si>
    <t>pr.:10mm 1000mm chrom</t>
  </si>
  <si>
    <t>pr.:10mm 800mm chrom</t>
  </si>
  <si>
    <t>pr.:12mm 300mm chrom</t>
  </si>
  <si>
    <t>pr.:12mm 500mm chrom</t>
  </si>
  <si>
    <t>pr.:14mm 500mm chrom</t>
  </si>
  <si>
    <t>pr.:14mm 1000mm chrom</t>
  </si>
  <si>
    <t>pr.:16mm 500mm chrom</t>
  </si>
  <si>
    <t>pr.:16mm 1000mm chrom</t>
  </si>
  <si>
    <t>pr.:15mm 300mm chrom</t>
  </si>
  <si>
    <t>pr.:15mm 500mm chrom</t>
  </si>
  <si>
    <t>pr.:15mm 1000mm chrom</t>
  </si>
  <si>
    <t>pr.:18mm 300mm chrom</t>
  </si>
  <si>
    <t>3/8" pr.:55mm chrom</t>
  </si>
  <si>
    <t>1/2" pr.:55mm chrom</t>
  </si>
  <si>
    <t>pr.:55mm</t>
  </si>
  <si>
    <t>pr.:28mm 600x200mm chrom</t>
  </si>
  <si>
    <t>pr.:28,5mm chrom</t>
  </si>
  <si>
    <t>3/8"x3/8" pr.:8mm chrom</t>
  </si>
  <si>
    <t>3/8"x3/8" pr.:10mm chrom</t>
  </si>
  <si>
    <t>1/2"x1/2" pr.:12mm chrom</t>
  </si>
  <si>
    <t>265060699</t>
  </si>
  <si>
    <t>265070699</t>
  </si>
  <si>
    <t>265090699</t>
  </si>
  <si>
    <t>265110699</t>
  </si>
  <si>
    <t>265130699</t>
  </si>
  <si>
    <t>265150699</t>
  </si>
  <si>
    <t>4021163105025</t>
  </si>
  <si>
    <t>4021163105049</t>
  </si>
  <si>
    <t>4021163105100</t>
  </si>
  <si>
    <t>4021163105292</t>
  </si>
  <si>
    <t>4021163105315</t>
  </si>
  <si>
    <t>4021163105339</t>
  </si>
  <si>
    <t>4021163105346</t>
  </si>
  <si>
    <t>4021163105353</t>
  </si>
  <si>
    <t>4021163105582</t>
  </si>
  <si>
    <t>4021163105674</t>
  </si>
  <si>
    <t>4021163105711</t>
  </si>
  <si>
    <t>4021163106046</t>
  </si>
  <si>
    <t>SCHELL síťová zástrčka</t>
  </si>
  <si>
    <t>SCHELL tlakový splachovač WC SCHELLOMAT SILENT ECO</t>
  </si>
  <si>
    <t>SCHELL samouzavírací tlačná umyvadlová armatura PETIT SC-M</t>
  </si>
  <si>
    <t>směšovací, chrom</t>
  </si>
  <si>
    <t>021510699</t>
  </si>
  <si>
    <t>4021163161205</t>
  </si>
  <si>
    <t>SCHELL uzavírací kuželka</t>
  </si>
  <si>
    <t>1/2" x 1/2", chrom</t>
  </si>
  <si>
    <t>053960699</t>
  </si>
  <si>
    <t>053980699</t>
  </si>
  <si>
    <t>053990699</t>
  </si>
  <si>
    <t>4021163157192</t>
  </si>
  <si>
    <t>pro tlakový splachovač WC SCHELLOMAT BASIC chr</t>
  </si>
  <si>
    <t>4021163143652</t>
  </si>
  <si>
    <t>230460699</t>
  </si>
  <si>
    <t>pro tlakový splachovač WC EDITION chrom</t>
  </si>
  <si>
    <t>4021163143584</t>
  </si>
  <si>
    <t>230470699</t>
  </si>
  <si>
    <t>pro tlakový splachovač WC EDITION ECO</t>
  </si>
  <si>
    <t>4021163143607</t>
  </si>
  <si>
    <t>230490699</t>
  </si>
  <si>
    <t>pro splachovač pisoáru EDITION chrom</t>
  </si>
  <si>
    <t>4021163143683</t>
  </si>
  <si>
    <t>230500699</t>
  </si>
  <si>
    <t>pro splachovač pisoáru BASIC chrom</t>
  </si>
  <si>
    <t>4021163143744</t>
  </si>
  <si>
    <t>230510699</t>
  </si>
  <si>
    <t>pro tlakový splachovač pisoáru EDITION chrom</t>
  </si>
  <si>
    <t>4021163143706</t>
  </si>
  <si>
    <t>230520699</t>
  </si>
  <si>
    <t>protlakový splachovač WC EDITION/EDITION ECO chr</t>
  </si>
  <si>
    <t>4021163143638</t>
  </si>
  <si>
    <t>230620699</t>
  </si>
  <si>
    <t>487150699</t>
  </si>
  <si>
    <t>487400699</t>
  </si>
  <si>
    <t>487410699</t>
  </si>
  <si>
    <t>487420699</t>
  </si>
  <si>
    <t>497000699</t>
  </si>
  <si>
    <t>497020699</t>
  </si>
  <si>
    <t>497070699</t>
  </si>
  <si>
    <t>497080699</t>
  </si>
  <si>
    <t>497100699</t>
  </si>
  <si>
    <t>497150699</t>
  </si>
  <si>
    <t>497160699</t>
  </si>
  <si>
    <t>497180699</t>
  </si>
  <si>
    <t>497230699</t>
  </si>
  <si>
    <t>497260699</t>
  </si>
  <si>
    <t>497310699</t>
  </si>
  <si>
    <t>497340699</t>
  </si>
  <si>
    <t>497390699</t>
  </si>
  <si>
    <t>497610699</t>
  </si>
  <si>
    <t>500000699</t>
  </si>
  <si>
    <t>500010699</t>
  </si>
  <si>
    <t>500020699</t>
  </si>
  <si>
    <t>500030699</t>
  </si>
  <si>
    <t>500040699</t>
  </si>
  <si>
    <t>500050699</t>
  </si>
  <si>
    <t>500070699</t>
  </si>
  <si>
    <t>502230699</t>
  </si>
  <si>
    <t>507220699</t>
  </si>
  <si>
    <t>507440699</t>
  </si>
  <si>
    <t>507450699</t>
  </si>
  <si>
    <t>k podomítkovým nádržím SCHELL</t>
  </si>
  <si>
    <t>170mm výtokové ramínko samouzavírací na předmích.vodu nerez</t>
  </si>
  <si>
    <t>170mm výtokové ramínko samouzavírací na předmích.vodu chrom</t>
  </si>
  <si>
    <t>230mm výtokové ramínko samouzavírací na předmích.vodu chrom</t>
  </si>
  <si>
    <t>230mm výtokové ramínko samouzavírací na předmích.vodu nerez</t>
  </si>
  <si>
    <t>bez DPH</t>
  </si>
  <si>
    <t>SCHELL tlakový splachovač WC SILENT ECO SV</t>
  </si>
  <si>
    <t>s úsp.tlačítkem a uzav.ventilem 3/4"Chrom</t>
  </si>
  <si>
    <t>4021163141689</t>
  </si>
  <si>
    <t>Benelux s vnitřní spojkou a uzav.ventilem 1/2"chrom</t>
  </si>
  <si>
    <t>024760699</t>
  </si>
  <si>
    <t>SCHELL tlakový splachovač pisoáru SCHELLOMAT BASIC</t>
  </si>
  <si>
    <t>BASIC s vnitřní spojkou 1/2"chrom</t>
  </si>
  <si>
    <t>4021163141719</t>
  </si>
  <si>
    <t>024770699</t>
  </si>
  <si>
    <t>BASIC SV u uzav.ventilem 1/2"chrom</t>
  </si>
  <si>
    <t>4021163141726</t>
  </si>
  <si>
    <t>024780699</t>
  </si>
  <si>
    <t>BASIC Benelux s vnější spojkou 1/2"chr</t>
  </si>
  <si>
    <t>4021163141733</t>
  </si>
  <si>
    <t>024790699</t>
  </si>
  <si>
    <t>chrom s dvojitou zpětnou klapkou a ASAG</t>
  </si>
  <si>
    <t>chrom pro 1/2" nástrčný adapter</t>
  </si>
  <si>
    <t>1/2"chrom s prodloužením a rozetou</t>
  </si>
  <si>
    <t>1/2"chrom s vnitřním závitem zkrácený</t>
  </si>
  <si>
    <t>1/2"x15 chrom s upínacím kroužkem KIWA</t>
  </si>
  <si>
    <t>3/8"x12 chrom s upínacím kroužkem KIWA</t>
  </si>
  <si>
    <t>3/8"vnější závit x3/8" vnější závit pr.:10mm chrom</t>
  </si>
  <si>
    <t>1/2"vnější závit x1/2" vnější závit pr.:12mm chrom</t>
  </si>
  <si>
    <t>1/2"vnější závit x3/8" vnější závit pr.:10mm chrom</t>
  </si>
  <si>
    <t>3/8"vnitřní závitx3/8"vnější závit pr.:10mm chrom</t>
  </si>
  <si>
    <t>1/2"vnitřní závitx1/2"vnější závit pr.:12mm chrom</t>
  </si>
  <si>
    <t>1/2"vnitřní závitx3/8"vnější závit pr.:10mm chrom</t>
  </si>
  <si>
    <t>pro pro nízký tlak-směšovací chrom</t>
  </si>
  <si>
    <t>s 3/8" sanitárním vrškem</t>
  </si>
  <si>
    <t>se šroubovací rozetou s 1/2" vrškem</t>
  </si>
  <si>
    <t>s 3/4"převlečnou maticí s přípravou k plombování</t>
  </si>
  <si>
    <t>4021163160024</t>
  </si>
  <si>
    <t>296790099</t>
  </si>
  <si>
    <t>4021163160031</t>
  </si>
  <si>
    <t>296800699</t>
  </si>
  <si>
    <t>4021163160048</t>
  </si>
  <si>
    <t>296810099</t>
  </si>
  <si>
    <t>4021163160079</t>
  </si>
  <si>
    <t>296820699</t>
  </si>
  <si>
    <t>4021163160642</t>
  </si>
  <si>
    <t>SCHELL termostatická kartuše VITUS</t>
  </si>
  <si>
    <t>SCHELL ovládací tlačítko VITUS SC-T</t>
  </si>
  <si>
    <t>SCHELL ovládací tlačítko VITUS SC-M</t>
  </si>
  <si>
    <t>SCHELL samouzavírací kartuše VITUS SC-M</t>
  </si>
  <si>
    <t>SCHELL ovládací páčka Linus D-C-M</t>
  </si>
  <si>
    <t>pro LINUS D-C-M / BASIC D-C-M, chrom</t>
  </si>
  <si>
    <t>SCHELL spouštěcí kartuše 90° VITUS</t>
  </si>
  <si>
    <t>628050099</t>
  </si>
  <si>
    <t>SCHELL sítko</t>
  </si>
  <si>
    <t>4021163144116</t>
  </si>
  <si>
    <t>4021163107869</t>
  </si>
  <si>
    <t>4021163107883</t>
  </si>
  <si>
    <t>4021163131321</t>
  </si>
  <si>
    <t>4021163135275</t>
  </si>
  <si>
    <t>4021163136586</t>
  </si>
  <si>
    <t>4021163139457</t>
  </si>
  <si>
    <t>4021163139464</t>
  </si>
  <si>
    <t>4021163107920</t>
  </si>
  <si>
    <t>4021163107937</t>
  </si>
  <si>
    <t>4021163107951</t>
  </si>
  <si>
    <t>4021163108026</t>
  </si>
  <si>
    <t>4021163108033</t>
  </si>
  <si>
    <t>4021163108040</t>
  </si>
  <si>
    <t>4021163108101</t>
  </si>
  <si>
    <t>4021163108118</t>
  </si>
  <si>
    <t>4021163108125</t>
  </si>
  <si>
    <t>4021163108163</t>
  </si>
  <si>
    <t>4021163108200</t>
  </si>
  <si>
    <t>4021163108217</t>
  </si>
  <si>
    <t>4021163108248</t>
  </si>
  <si>
    <t>4021163108279</t>
  </si>
  <si>
    <t>4021163108286</t>
  </si>
  <si>
    <t>4021163159783</t>
  </si>
  <si>
    <t>4021163162134</t>
  </si>
  <si>
    <t>4021163157635</t>
  </si>
  <si>
    <t>4021163157642</t>
  </si>
  <si>
    <t>4021163157659</t>
  </si>
  <si>
    <t>4021163157673</t>
  </si>
  <si>
    <t>4021163159189</t>
  </si>
  <si>
    <t>4021163159196</t>
  </si>
  <si>
    <t>4021163158816</t>
  </si>
  <si>
    <t>4021163158762</t>
  </si>
  <si>
    <t>4021163158915</t>
  </si>
  <si>
    <t>4021163158861</t>
  </si>
  <si>
    <t>4021163158717</t>
  </si>
  <si>
    <t>4021163159202</t>
  </si>
  <si>
    <t>4021163159219</t>
  </si>
  <si>
    <t>4021163158830</t>
  </si>
  <si>
    <t>4021163158786</t>
  </si>
  <si>
    <t>4021163158939</t>
  </si>
  <si>
    <t>4021163158885</t>
  </si>
  <si>
    <t>4021163158731</t>
  </si>
  <si>
    <t>4021163159240</t>
  </si>
  <si>
    <t>4021163159257</t>
  </si>
  <si>
    <t>4021163158847</t>
  </si>
  <si>
    <t>4021163158793</t>
  </si>
  <si>
    <t>4021163158946</t>
  </si>
  <si>
    <t>4021163158892</t>
  </si>
  <si>
    <t>4021163158748</t>
  </si>
  <si>
    <t>4021163159264</t>
  </si>
  <si>
    <t>4021163159271</t>
  </si>
  <si>
    <t>4021163148787</t>
  </si>
  <si>
    <t>4021163160086</t>
  </si>
  <si>
    <t>4021163161854</t>
  </si>
  <si>
    <t>4021163162257</t>
  </si>
  <si>
    <t>4021163162264</t>
  </si>
  <si>
    <t>4021163162271</t>
  </si>
  <si>
    <t>4021163162288</t>
  </si>
  <si>
    <t>4021163162356</t>
  </si>
  <si>
    <t>4021163162363</t>
  </si>
  <si>
    <t>4021163134582</t>
  </si>
  <si>
    <t>4021163160949</t>
  </si>
  <si>
    <t>4021163162141</t>
  </si>
  <si>
    <t>4021163162127</t>
  </si>
  <si>
    <t>4021163159974</t>
  </si>
  <si>
    <t>4021163160192</t>
  </si>
  <si>
    <t>4021163161113</t>
  </si>
  <si>
    <t>4021163162189</t>
  </si>
  <si>
    <t>4021163162172</t>
  </si>
  <si>
    <t>4021163159998</t>
  </si>
  <si>
    <t>4021163151374</t>
  </si>
  <si>
    <t>4021163156881</t>
  </si>
  <si>
    <t>4021163161144</t>
  </si>
  <si>
    <t>4021163161151</t>
  </si>
  <si>
    <t>4021163159981</t>
  </si>
  <si>
    <t>4021163160000</t>
  </si>
  <si>
    <t>4021163162387</t>
  </si>
  <si>
    <t>4021163162370</t>
  </si>
  <si>
    <t>4021163161359</t>
  </si>
  <si>
    <t>4021163161342</t>
  </si>
  <si>
    <t>4021163161335</t>
  </si>
  <si>
    <t>4021163161328</t>
  </si>
  <si>
    <t>4021163161908</t>
  </si>
  <si>
    <t>4021163162776</t>
  </si>
  <si>
    <t>4021163159363</t>
  </si>
  <si>
    <t>4021163160215</t>
  </si>
  <si>
    <t>4021163160611</t>
  </si>
  <si>
    <t>4021163144055</t>
  </si>
  <si>
    <t>4021163144062</t>
  </si>
  <si>
    <t>4021163144079</t>
  </si>
  <si>
    <t>4021163154450</t>
  </si>
  <si>
    <t>4021163161380</t>
  </si>
  <si>
    <t>4021163161373</t>
  </si>
  <si>
    <t>4021163161397</t>
  </si>
  <si>
    <t>4021163161403</t>
  </si>
  <si>
    <t>4021163161410</t>
  </si>
  <si>
    <t>4021163117363</t>
  </si>
  <si>
    <t>4021163159394</t>
  </si>
  <si>
    <t>4021163144956</t>
  </si>
  <si>
    <t>4021163161250</t>
  </si>
  <si>
    <t>4021163162912</t>
  </si>
  <si>
    <t>4021163162684</t>
  </si>
  <si>
    <t>4021163162677</t>
  </si>
  <si>
    <t>4021163159950</t>
  </si>
  <si>
    <t>4021163154528</t>
  </si>
  <si>
    <t>4021163157468</t>
  </si>
  <si>
    <t>4021163160062</t>
  </si>
  <si>
    <t>4021163160055</t>
  </si>
  <si>
    <t>4021163161366</t>
  </si>
  <si>
    <t>265160699</t>
  </si>
  <si>
    <t>265180699</t>
  </si>
  <si>
    <t>266000099</t>
  </si>
  <si>
    <t>266020099</t>
  </si>
  <si>
    <t>266050099</t>
  </si>
  <si>
    <t>266070099</t>
  </si>
  <si>
    <t>266090099</t>
  </si>
  <si>
    <t>266110099</t>
  </si>
  <si>
    <t>266150099</t>
  </si>
  <si>
    <t>266160099</t>
  </si>
  <si>
    <t>266200099</t>
  </si>
  <si>
    <t>266210099</t>
  </si>
  <si>
    <t>266220099</t>
  </si>
  <si>
    <t>270060699</t>
  </si>
  <si>
    <t>270080699</t>
  </si>
  <si>
    <t>270090699</t>
  </si>
  <si>
    <t>270140699</t>
  </si>
  <si>
    <t>270150699</t>
  </si>
  <si>
    <t>270880699</t>
  </si>
  <si>
    <t>278200699</t>
  </si>
  <si>
    <t>285030699</t>
  </si>
  <si>
    <t>285040699</t>
  </si>
  <si>
    <t>1.12</t>
  </si>
  <si>
    <t>1.14</t>
  </si>
  <si>
    <t>1.13</t>
  </si>
  <si>
    <t>1.15</t>
  </si>
  <si>
    <t>9.6</t>
  </si>
  <si>
    <t>3/8" výstup chrom s přípravou k plombování</t>
  </si>
  <si>
    <t>pro splachovací ventil SCHELLOMAT</t>
  </si>
  <si>
    <t>3/8"x10mm chrom s vyrovnáním délky</t>
  </si>
  <si>
    <t>3/8"x8mm chrom s vyrovnáním délky</t>
  </si>
  <si>
    <t>286020699</t>
  </si>
  <si>
    <t>286050699</t>
  </si>
  <si>
    <t>286120699</t>
  </si>
  <si>
    <t>286170699</t>
  </si>
  <si>
    <t>286180699</t>
  </si>
  <si>
    <t>286290699</t>
  </si>
  <si>
    <t>286320699</t>
  </si>
  <si>
    <t>293120099</t>
  </si>
  <si>
    <t>293170699</t>
  </si>
  <si>
    <t>293630099</t>
  </si>
  <si>
    <t>053200699</t>
  </si>
  <si>
    <t>053210699</t>
  </si>
  <si>
    <t>059000699</t>
  </si>
  <si>
    <t>059010699</t>
  </si>
  <si>
    <t>059030699</t>
  </si>
  <si>
    <t>SCHELL O-kroužek k plášti splachovače</t>
  </si>
  <si>
    <t>SCHELL upevňovací šroub</t>
  </si>
  <si>
    <t>SCHELL převlečná matice</t>
  </si>
  <si>
    <t>SCHELL vnitřní spojka k WC</t>
  </si>
  <si>
    <t>SCHELL zdvihací objímka</t>
  </si>
  <si>
    <t>SCHELL montážní klíč</t>
  </si>
  <si>
    <t>SCHELL nástrčný klíč</t>
  </si>
  <si>
    <t>3/8"x8mm mosaz</t>
  </si>
  <si>
    <t>1/2"x10mm mosaz</t>
  </si>
  <si>
    <t>014760099</t>
  </si>
  <si>
    <t>4021163142143</t>
  </si>
  <si>
    <t>014900099</t>
  </si>
  <si>
    <t>4021163146752</t>
  </si>
  <si>
    <t>014910099</t>
  </si>
  <si>
    <t>4021163146745</t>
  </si>
  <si>
    <t>014920099</t>
  </si>
  <si>
    <t>4021163146769</t>
  </si>
  <si>
    <t>014930099</t>
  </si>
  <si>
    <t>4021163146776</t>
  </si>
  <si>
    <t>015050699</t>
  </si>
  <si>
    <t>SCHELL tlakový splachovač pisoáru BASIC SV</t>
  </si>
  <si>
    <t>Benelux s vnější spojkou a uzav.ventilem 1/2" chr</t>
  </si>
  <si>
    <t>4021163141740</t>
  </si>
  <si>
    <t>024830699</t>
  </si>
  <si>
    <t>BASIC Benelux s vnitřní spojkou 1/2"chrom</t>
  </si>
  <si>
    <t>4021163142921</t>
  </si>
  <si>
    <t>024840699</t>
  </si>
  <si>
    <t>4021163142938</t>
  </si>
  <si>
    <t>4021163117066</t>
  </si>
  <si>
    <t>4021163102284</t>
  </si>
  <si>
    <t>4021163102291</t>
  </si>
  <si>
    <t>4021163132298</t>
  </si>
  <si>
    <t>4021163132427</t>
  </si>
  <si>
    <t>4021163117417</t>
  </si>
  <si>
    <t>4021163118018</t>
  </si>
  <si>
    <t>4021163118056</t>
  </si>
  <si>
    <t>4021163118100</t>
  </si>
  <si>
    <t>4021163118117</t>
  </si>
  <si>
    <t>4021163118131</t>
  </si>
  <si>
    <t>4021163118179</t>
  </si>
  <si>
    <t>4021163118254</t>
  </si>
  <si>
    <t>4021163118292</t>
  </si>
  <si>
    <t>4021163118315</t>
  </si>
  <si>
    <t>4021163118575</t>
  </si>
  <si>
    <t>4021163118605</t>
  </si>
  <si>
    <t>4021163118643</t>
  </si>
  <si>
    <t>4021163118667</t>
  </si>
  <si>
    <t>SCHELL vedlejší připojovací ventil COMFORT se zpětnou klapkou</t>
  </si>
  <si>
    <t>SCHELL vedlejší připojovací ventil COMFORT se zpětnou kl.a přivzdušněním</t>
  </si>
  <si>
    <t>SCHELL výtokový ventil COMFORT</t>
  </si>
  <si>
    <t>SCHELL E-Modul LINUS ECO</t>
  </si>
  <si>
    <t>SCHELL E-Modul LINUS D-E-T</t>
  </si>
  <si>
    <t>standardní</t>
  </si>
  <si>
    <t>ke splachovači pisoáru COMPACT LC</t>
  </si>
  <si>
    <t>270280699</t>
  </si>
  <si>
    <t>4021163116694</t>
  </si>
  <si>
    <t>270950699</t>
  </si>
  <si>
    <t>4021163153910</t>
  </si>
  <si>
    <t>285180099</t>
  </si>
  <si>
    <t>4021163156928</t>
  </si>
  <si>
    <t>296130099</t>
  </si>
  <si>
    <t>4021163151596</t>
  </si>
  <si>
    <t>296230699</t>
  </si>
  <si>
    <t>4021163151725</t>
  </si>
  <si>
    <t>296430099</t>
  </si>
  <si>
    <t>4021163154177</t>
  </si>
  <si>
    <t>296440099</t>
  </si>
  <si>
    <t>4021163154184</t>
  </si>
  <si>
    <t>296480699</t>
  </si>
  <si>
    <t>4021163146394</t>
  </si>
  <si>
    <t>018372899</t>
  </si>
  <si>
    <t>4021163146851</t>
  </si>
  <si>
    <t>018380699</t>
  </si>
  <si>
    <t>034050699</t>
  </si>
  <si>
    <t>034170399</t>
  </si>
  <si>
    <t>034170699</t>
  </si>
  <si>
    <t>034230399</t>
  </si>
  <si>
    <t>034230699</t>
  </si>
  <si>
    <t>034250699</t>
  </si>
  <si>
    <t>034410399</t>
  </si>
  <si>
    <t>034410699</t>
  </si>
  <si>
    <t>035000699</t>
  </si>
  <si>
    <t>035020699</t>
  </si>
  <si>
    <t>035040699</t>
  </si>
  <si>
    <t>035440699</t>
  </si>
  <si>
    <t>035450699</t>
  </si>
  <si>
    <t>035480699</t>
  </si>
  <si>
    <t>035490699</t>
  </si>
  <si>
    <t>035500699</t>
  </si>
  <si>
    <t>SCHELL designový rohový regulační ventil PURIS</t>
  </si>
  <si>
    <t>SCHELL designový rohový regulační ventil EDITION</t>
  </si>
  <si>
    <t>SCHELL designový sifon EDITION</t>
  </si>
  <si>
    <t>SCHELL designový rohový ventil PINT</t>
  </si>
  <si>
    <t>SCHELL designový rohový ventil WING</t>
  </si>
  <si>
    <t>SCHELL designový rohový ventil 4WING</t>
  </si>
  <si>
    <t>053900699</t>
  </si>
  <si>
    <t>053920699</t>
  </si>
  <si>
    <t>053930699</t>
  </si>
  <si>
    <t>4021163154504</t>
  </si>
  <si>
    <t>4021163154610</t>
  </si>
  <si>
    <t>4021163154603</t>
  </si>
  <si>
    <t>624010699</t>
  </si>
  <si>
    <t>624020699</t>
  </si>
  <si>
    <t>624700699</t>
  </si>
  <si>
    <t>022160699</t>
  </si>
  <si>
    <t>027020699</t>
  </si>
  <si>
    <t>027030699</t>
  </si>
  <si>
    <t>031000699</t>
  </si>
  <si>
    <t>031050099</t>
  </si>
  <si>
    <t>031120099</t>
  </si>
  <si>
    <t>031160099</t>
  </si>
  <si>
    <t>032030699</t>
  </si>
  <si>
    <t>032070099</t>
  </si>
  <si>
    <t>032080099</t>
  </si>
  <si>
    <t>032090699</t>
  </si>
  <si>
    <t>033090699</t>
  </si>
  <si>
    <t>033130699</t>
  </si>
  <si>
    <t>033160699</t>
  </si>
  <si>
    <t>033180699</t>
  </si>
  <si>
    <t>033240699</t>
  </si>
  <si>
    <t>033260699</t>
  </si>
  <si>
    <t>033420699</t>
  </si>
  <si>
    <t>033440699</t>
  </si>
  <si>
    <t>033510699</t>
  </si>
  <si>
    <t>SCHELL Infra-splachovač pisoáru</t>
  </si>
  <si>
    <t>4.7</t>
  </si>
  <si>
    <t>ke splachoavacímu ventilu SCHELLOMAT provedení od 10/2011</t>
  </si>
  <si>
    <t>provedení od 10/2011</t>
  </si>
  <si>
    <t>um.hmota, chrom</t>
  </si>
  <si>
    <t>4021163151763</t>
  </si>
  <si>
    <t>028021599</t>
  </si>
  <si>
    <t>um.hmota, alpská bílá</t>
  </si>
  <si>
    <t>4021163151770</t>
  </si>
  <si>
    <t>028032899</t>
  </si>
  <si>
    <t>nerez, provedení antivandal</t>
  </si>
  <si>
    <t>4021163151787</t>
  </si>
  <si>
    <t>028040699</t>
  </si>
  <si>
    <t>SCHELL WC ovládací deska EDITION ECO</t>
  </si>
  <si>
    <t>4021163151794</t>
  </si>
  <si>
    <t>028041599</t>
  </si>
  <si>
    <t>4021163151800</t>
  </si>
  <si>
    <t>028052899</t>
  </si>
  <si>
    <t>4021163151817</t>
  </si>
  <si>
    <t>028060699</t>
  </si>
  <si>
    <t>SCHELL senzorový splachovač pisoáru EDITION</t>
  </si>
  <si>
    <t>um.hmota, chrom, na baterie 9 V</t>
  </si>
  <si>
    <t>4021163151879</t>
  </si>
  <si>
    <t>028061599</t>
  </si>
  <si>
    <t>um.hmota, alpská bílá, na baterie 9 V</t>
  </si>
  <si>
    <t>4021163151886</t>
  </si>
  <si>
    <t>028072899</t>
  </si>
  <si>
    <t>nerez, na baterie 9 V</t>
  </si>
  <si>
    <t>4021163151893</t>
  </si>
  <si>
    <t>028080699</t>
  </si>
  <si>
    <t>um.hmota, chrom, na síť 230 V</t>
  </si>
  <si>
    <t>4021163151909</t>
  </si>
  <si>
    <t>028081599</t>
  </si>
  <si>
    <t>um.hmota alpská bílá, na síť 230 V</t>
  </si>
  <si>
    <t>4021163151916</t>
  </si>
  <si>
    <t>028092899</t>
  </si>
  <si>
    <t>nerez, na síť 230 V</t>
  </si>
  <si>
    <t>4021163151923</t>
  </si>
  <si>
    <t>008120899</t>
  </si>
  <si>
    <t>008100899</t>
  </si>
  <si>
    <t>SCHELL Infra-čelní deska COMPACT</t>
  </si>
  <si>
    <t>052540699</t>
  </si>
  <si>
    <t>052760699</t>
  </si>
  <si>
    <t>053040699</t>
  </si>
  <si>
    <t>053110699</t>
  </si>
  <si>
    <t>Obj. číslo</t>
  </si>
  <si>
    <t>Popis I</t>
  </si>
  <si>
    <t>ks</t>
  </si>
  <si>
    <t>084450699</t>
  </si>
  <si>
    <t>084480699</t>
  </si>
  <si>
    <t>SCHELL připojovací koleno</t>
  </si>
  <si>
    <t>SCHELL hlava uzávěru komplet</t>
  </si>
  <si>
    <t>SCHELL výtokové šroubení komplet</t>
  </si>
  <si>
    <t>SCHELL servisní sada</t>
  </si>
  <si>
    <t>SCHELL upínací kroužek komplet</t>
  </si>
  <si>
    <t>se zpětnou klapkou a přivzdušněním s ASAG 3/8" chrom</t>
  </si>
  <si>
    <t>se zpětnou klapkou a přivzdušněním s ASAG 1/2" chrom</t>
  </si>
  <si>
    <t>se zpětnou klapkou a přivzdušněním 1/2"chrom</t>
  </si>
  <si>
    <t>se zpětnou klapkou a pojistkou umístění hadice 1/2"chrom</t>
  </si>
  <si>
    <t>3/8"vnější závitx3/8" d=10mm chrom</t>
  </si>
  <si>
    <t>1/2"vnější závitx1/2"vnější závit pr.:12mm chrom</t>
  </si>
  <si>
    <t>1/2"vnější závitx3/8"vnější závit pr.:10mm chrom</t>
  </si>
  <si>
    <t>3/8"vnější závit x3/8" vnější závit pr.:8mm chrom</t>
  </si>
  <si>
    <t>pr.:12mm s prodloužením a rozetou chrom</t>
  </si>
  <si>
    <t>pr.:10mm s prodloužením a rozetou chrom</t>
  </si>
  <si>
    <t>chrom s 3/8" šroubení připraveno k plombování</t>
  </si>
  <si>
    <t>SCHELL šroubení splachovací trubky</t>
  </si>
  <si>
    <t>pro  tlakový splachovač pisoáru EDITION chrom</t>
  </si>
  <si>
    <t>4021163143713</t>
  </si>
  <si>
    <t>pro tlakový splachovač pisoáru BASIC chrom</t>
  </si>
  <si>
    <t>4021163143775</t>
  </si>
  <si>
    <t>4021163146400</t>
  </si>
  <si>
    <t>018382899</t>
  </si>
  <si>
    <t>4021163146875</t>
  </si>
  <si>
    <t>018390699</t>
  </si>
  <si>
    <t>4021163146455</t>
  </si>
  <si>
    <t>018392899</t>
  </si>
  <si>
    <t>4021163146868</t>
  </si>
  <si>
    <t>018400699</t>
  </si>
  <si>
    <t>4021163146462</t>
  </si>
  <si>
    <t>4021163153576</t>
  </si>
  <si>
    <t>500mm 3/8" převl.matice a 1/2" převl.matice chrom</t>
  </si>
  <si>
    <t>4021163149616</t>
  </si>
  <si>
    <t>102220699</t>
  </si>
  <si>
    <t>1000mm 3/8" převl.matice a 1/2" převl.matice chrom</t>
  </si>
  <si>
    <t>4021163149623</t>
  </si>
  <si>
    <t>102230699</t>
  </si>
  <si>
    <t>300mm se 2 převl.maticemi 1/2" chrom</t>
  </si>
  <si>
    <t>4021163149630</t>
  </si>
  <si>
    <t>102240699</t>
  </si>
  <si>
    <t>500mm se 2 převl.maticemi 1/2" chrom</t>
  </si>
  <si>
    <t>008220899</t>
  </si>
  <si>
    <t>008230899</t>
  </si>
  <si>
    <t>008240899</t>
  </si>
  <si>
    <t>008250899</t>
  </si>
  <si>
    <t>008260899</t>
  </si>
  <si>
    <t>008270899</t>
  </si>
  <si>
    <t>015950099</t>
  </si>
  <si>
    <t>015970099</t>
  </si>
  <si>
    <t>SCHELL ovládání splachovače urinálu EDITION E</t>
  </si>
  <si>
    <t>SCHELL přihrádka na baterie pro PURIS/VENUS</t>
  </si>
  <si>
    <t>vč. 4 x AAA baterií</t>
  </si>
  <si>
    <t>016200699</t>
  </si>
  <si>
    <t>016210699</t>
  </si>
  <si>
    <t>016220699</t>
  </si>
  <si>
    <t>016240699</t>
  </si>
  <si>
    <t>016260699</t>
  </si>
  <si>
    <t>016270699</t>
  </si>
  <si>
    <t>016300699</t>
  </si>
  <si>
    <t>016310699</t>
  </si>
  <si>
    <t>016320699</t>
  </si>
  <si>
    <t>016330699</t>
  </si>
  <si>
    <t>016340699</t>
  </si>
  <si>
    <t>016360699</t>
  </si>
  <si>
    <t>016370699</t>
  </si>
  <si>
    <t>016500699</t>
  </si>
  <si>
    <t>016510699</t>
  </si>
  <si>
    <t>016520699</t>
  </si>
  <si>
    <t>016530699</t>
  </si>
  <si>
    <t>016540699</t>
  </si>
  <si>
    <t>016560699</t>
  </si>
  <si>
    <t>016570699</t>
  </si>
  <si>
    <t>016580699</t>
  </si>
  <si>
    <t>016590699</t>
  </si>
  <si>
    <t>016600699</t>
  </si>
  <si>
    <t>016610699</t>
  </si>
  <si>
    <t>016620699</t>
  </si>
  <si>
    <t>016640699</t>
  </si>
  <si>
    <t>016650699</t>
  </si>
  <si>
    <t>SCHELL nástěnná umyvadlová armatura VITUS VW-SC-T</t>
  </si>
  <si>
    <t>samouzavírací s termostatem, ramínko d. 210 mm</t>
  </si>
  <si>
    <t xml:space="preserve">směšovací, ramínko d. 210 mm </t>
  </si>
  <si>
    <t>SCHELL nástěnná umyvadlová armatura VITUS VW-SC-M</t>
  </si>
  <si>
    <t>spouštěcí s termostatem, s možností manuální termické dezinfekce</t>
  </si>
  <si>
    <t>páková směšovací, s možností manuální termické dezinfekce</t>
  </si>
  <si>
    <t>CVD s termostatem, s možností manuální termické dezinfekce</t>
  </si>
  <si>
    <t>chrom s 1/2" převlečnou maticí pro elektrický zásobník</t>
  </si>
  <si>
    <t>SCHELL podomítkový síťový zdroj</t>
  </si>
  <si>
    <t>SCHELL síťový zdroj se zástrčkou</t>
  </si>
  <si>
    <t>SCHELL síťový zdroj Compact</t>
  </si>
  <si>
    <t>SCHELL E-Modul</t>
  </si>
  <si>
    <t>v katalogu</t>
  </si>
  <si>
    <t>4021163149647</t>
  </si>
  <si>
    <t>102250699</t>
  </si>
  <si>
    <t>1000mm se 2 převl.maticemi 1/2" chrom</t>
  </si>
  <si>
    <t>4021163149654</t>
  </si>
  <si>
    <t>102260699</t>
  </si>
  <si>
    <t>300mm 1/2" převl.matice, 1/2" vnější závit 10mm chrom</t>
  </si>
  <si>
    <t>4021163149661</t>
  </si>
  <si>
    <t>102270699</t>
  </si>
  <si>
    <t>500mm 1/2" převl.matice, 1/2" vnější závit 10mm chrom</t>
  </si>
  <si>
    <t>4021163149678</t>
  </si>
  <si>
    <t>102280699</t>
  </si>
  <si>
    <t>1000mm 1/2" převl.matice, 1/2" vnější závit 10mm chrom</t>
  </si>
  <si>
    <t>4021163149685</t>
  </si>
  <si>
    <t>102290699</t>
  </si>
  <si>
    <t>300mm 3/8"šroubení, 3/4"převl.matice s přípr.na plombu</t>
  </si>
  <si>
    <t>4021163149692</t>
  </si>
  <si>
    <t>SCHELL flexi-hadička připojovací 3/8"</t>
  </si>
  <si>
    <t>103000630</t>
  </si>
  <si>
    <t>SCHELL flexi-hadička Clean-Flex-S otočná</t>
  </si>
  <si>
    <t>300mm 3/8"převl.matice 3/8" šroubení10mm volně chr</t>
  </si>
  <si>
    <t>4021163149746</t>
  </si>
  <si>
    <t>103000699</t>
  </si>
  <si>
    <t>300mm 3/8"převl.matice 3/8" šroubení10mm chrom</t>
  </si>
  <si>
    <t>4021163149715</t>
  </si>
  <si>
    <t>103010630</t>
  </si>
  <si>
    <t>500mm 3/8"převl.matice 3/8" šroubení10mm volně chr</t>
  </si>
  <si>
    <t>4021163149753</t>
  </si>
  <si>
    <t>103010699</t>
  </si>
  <si>
    <t>500mm 3/8"převl.matice 3/8" šroubení10mm chrom</t>
  </si>
  <si>
    <t>4021163149722</t>
  </si>
  <si>
    <t>103040699</t>
  </si>
  <si>
    <t>300mm 3/8"převl.matice 3/8" šroubení 8mm chrom</t>
  </si>
  <si>
    <t>4021163149920</t>
  </si>
  <si>
    <t>103050699</t>
  </si>
  <si>
    <t>500mm 3/8"převl.matice 3/8" šroubení 8mm chrom</t>
  </si>
  <si>
    <t>4021163149937</t>
  </si>
  <si>
    <t>103060630</t>
  </si>
  <si>
    <t>300mm 3/8" šroubení, nátrubek 10mm volně</t>
  </si>
  <si>
    <t>4021163149784</t>
  </si>
  <si>
    <t>103060699</t>
  </si>
  <si>
    <t>300mm 3/8" šroubení, nátrubek 10mm, chrom</t>
  </si>
  <si>
    <t>4021163149760</t>
  </si>
  <si>
    <t>103070630</t>
  </si>
  <si>
    <t>500mm 3/8" šroubení, nátrubek 10mm, volně</t>
  </si>
  <si>
    <t>4021163149791</t>
  </si>
  <si>
    <t>103070699</t>
  </si>
  <si>
    <t>500mm 3/8" šroubení, nátrubek 10mm, chrom</t>
  </si>
  <si>
    <t>4021163149777</t>
  </si>
  <si>
    <t>103100699</t>
  </si>
  <si>
    <t>300mm 3/8" převl.matice a nátrubek 10mm chr</t>
  </si>
  <si>
    <t>4021163149807</t>
  </si>
  <si>
    <t>103110699</t>
  </si>
  <si>
    <t>500mm 3/8" převl.matice a nátrubek 10mm chr</t>
  </si>
  <si>
    <t>4021163149814</t>
  </si>
  <si>
    <t>103120699</t>
  </si>
  <si>
    <t>300mm 1/2" převl.matice a nátrubek 10mm chr</t>
  </si>
  <si>
    <t>4021163149821</t>
  </si>
  <si>
    <t>103130699</t>
  </si>
  <si>
    <t>SCHELL podomítková nástěnná arm.LINUS BASIC D-SC-T</t>
  </si>
  <si>
    <t>samouzavírací s termostatem, nerez</t>
  </si>
  <si>
    <t>SCHELL WC ovládací deska EDITION ECO ND</t>
  </si>
  <si>
    <t>SCHELL ovládací deska EDITION ECO ND 100</t>
  </si>
  <si>
    <t>pro nízký tlak, umělá hmota, chrom</t>
  </si>
  <si>
    <t>pro nízký tlak, umělá hmota, alpská bílá</t>
  </si>
  <si>
    <t>pro nízký tlak, nerez</t>
  </si>
  <si>
    <t>umělá hmota, chrom</t>
  </si>
  <si>
    <t>pro min.hloubku zabudování 100mm, nízký tlak</t>
  </si>
  <si>
    <t>SCHELL rohový regulační ventil COMFORT ECO</t>
  </si>
  <si>
    <t>DN15 1/2 x 3/8 max.průtok 9 l/min</t>
  </si>
  <si>
    <t>DN15 1/2 x 3/8 max.průtok 6 l/min</t>
  </si>
  <si>
    <t>chrom s nastavitelným šroubením 12 a 15 mm</t>
  </si>
  <si>
    <t>103250699</t>
  </si>
  <si>
    <t>4021163154894</t>
  </si>
  <si>
    <t>103260699</t>
  </si>
  <si>
    <t>4021163154887</t>
  </si>
  <si>
    <t>103270699</t>
  </si>
  <si>
    <t>4021163154863</t>
  </si>
  <si>
    <t>103280699</t>
  </si>
  <si>
    <t>4021163154870</t>
  </si>
  <si>
    <t>230680699</t>
  </si>
  <si>
    <t>4021163151589</t>
  </si>
  <si>
    <t>230690699</t>
  </si>
  <si>
    <t>4021163151565</t>
  </si>
  <si>
    <t>258380699</t>
  </si>
  <si>
    <t>4021163155518</t>
  </si>
  <si>
    <t>259830699</t>
  </si>
  <si>
    <t>4021163156836</t>
  </si>
  <si>
    <t>259840699</t>
  </si>
  <si>
    <t>4021163156829</t>
  </si>
  <si>
    <t>259880099</t>
  </si>
  <si>
    <t>4021163156782</t>
  </si>
  <si>
    <t>011130699</t>
  </si>
  <si>
    <t>011150699</t>
  </si>
  <si>
    <t>293640099</t>
  </si>
  <si>
    <t>294070099</t>
  </si>
  <si>
    <t>294160099</t>
  </si>
  <si>
    <t>084420699</t>
  </si>
  <si>
    <t>660830099</t>
  </si>
  <si>
    <t>728470099</t>
  </si>
  <si>
    <t>728720099</t>
  </si>
  <si>
    <t>733020099</t>
  </si>
  <si>
    <t>SCHELL Konus</t>
  </si>
  <si>
    <t>733090099</t>
  </si>
  <si>
    <t>747040699</t>
  </si>
  <si>
    <t>747060699</t>
  </si>
  <si>
    <t>747100699</t>
  </si>
  <si>
    <t>747120699</t>
  </si>
  <si>
    <t>747140699</t>
  </si>
  <si>
    <t>747160699</t>
  </si>
  <si>
    <t>747180699</t>
  </si>
  <si>
    <t>747210699</t>
  </si>
  <si>
    <t>747220699</t>
  </si>
  <si>
    <t>771010099</t>
  </si>
  <si>
    <t>774000099</t>
  </si>
  <si>
    <t>775390099</t>
  </si>
  <si>
    <t>782036899</t>
  </si>
  <si>
    <t>782300399</t>
  </si>
  <si>
    <t>041000699</t>
  </si>
  <si>
    <t>041010699</t>
  </si>
  <si>
    <t>049020699</t>
  </si>
  <si>
    <t>049030699</t>
  </si>
  <si>
    <t>049060699</t>
  </si>
  <si>
    <t>049110699</t>
  </si>
  <si>
    <t>049120699</t>
  </si>
  <si>
    <t>049150699</t>
  </si>
  <si>
    <t>049160699</t>
  </si>
  <si>
    <t>049250699</t>
  </si>
  <si>
    <t>049450699</t>
  </si>
  <si>
    <t>049910699</t>
  </si>
  <si>
    <t>050200699</t>
  </si>
  <si>
    <t>050330699</t>
  </si>
  <si>
    <t>050340699</t>
  </si>
  <si>
    <t>050390699</t>
  </si>
  <si>
    <t>050400699</t>
  </si>
  <si>
    <t>050450699</t>
  </si>
  <si>
    <t>050470699</t>
  </si>
  <si>
    <t>050950699</t>
  </si>
  <si>
    <t>050970699</t>
  </si>
  <si>
    <t>050980699</t>
  </si>
  <si>
    <t>051000699</t>
  </si>
  <si>
    <t>052120699</t>
  </si>
  <si>
    <t>052170699</t>
  </si>
  <si>
    <t>052520699</t>
  </si>
  <si>
    <t>pro CELIS E</t>
  </si>
  <si>
    <t>SCHELL E-Modul CELIS E</t>
  </si>
  <si>
    <t>SCHELL rohový regulační ventil s normálním filtrem</t>
  </si>
  <si>
    <t>1/2"x1/2" chrom bez svěrného šroubení</t>
  </si>
  <si>
    <t>1/2"x3/8" chrom bez svěrného šroubení</t>
  </si>
  <si>
    <t>SCHELL omezovač průtoku pro rohové ventily</t>
  </si>
  <si>
    <t>DN 10 3/8 x 3/8 průtok 9 l/min</t>
  </si>
  <si>
    <t>DN 10 3/8 x 3/8 průtok 6 l/min</t>
  </si>
  <si>
    <t>DN10 3/8 x 3/8 průtok 4 l/min.</t>
  </si>
  <si>
    <t>DN15 1/2 x 1/2 průtok 9 l/min</t>
  </si>
  <si>
    <t>DN15 1/2 x 1/2 průtok 6 l/min</t>
  </si>
  <si>
    <t>DN15 1/2 x 1/2 průtok 4 l/min</t>
  </si>
  <si>
    <t>SCHELL připojovací sada trubek M 8x1</t>
  </si>
  <si>
    <t>k připojení armatur 450mm</t>
  </si>
  <si>
    <t>150mm 3/8"převl.matice 3/8" šroubení10mm chrom</t>
  </si>
  <si>
    <t>150mm 3/8" šroubení, nátrubek 10mm, chrom</t>
  </si>
  <si>
    <t>150mm 3/8" převl.matice a nátrubek 10mm chr</t>
  </si>
  <si>
    <t>150mm se 2 převl.maticemi 3/8" chrom</t>
  </si>
  <si>
    <t>SCHELL páka LINUS D-EH-M</t>
  </si>
  <si>
    <t>SCHELL páka LINUS W-EH-M</t>
  </si>
  <si>
    <t>SCHELL WC kartuše EDITION ECO ND</t>
  </si>
  <si>
    <t>na nízký tlak, s autom.čištěním trysky pístu</t>
  </si>
  <si>
    <t>SCHELL prodlužovací kartuše D-SC-M</t>
  </si>
  <si>
    <t>SCHELL prodlužovací kartuše W-SC-M</t>
  </si>
  <si>
    <t>Model 2010</t>
  </si>
  <si>
    <t>SCHELL kartuše k nástěnné armatuře PETIT</t>
  </si>
  <si>
    <t>SCHELL ovládací páka komplet</t>
  </si>
  <si>
    <t>s těsněním</t>
  </si>
  <si>
    <t>SCHELL krytka prostoru na baterii pro MODUS E</t>
  </si>
  <si>
    <t>s gumovým těsněním</t>
  </si>
  <si>
    <t>SCHELL těsnění pro armatury MODUS EH / K</t>
  </si>
  <si>
    <t>SCHELL nástrčný klíč 5 mm</t>
  </si>
  <si>
    <t>SCHELL čtyřhranný klíč 12 mm</t>
  </si>
  <si>
    <t>černý</t>
  </si>
  <si>
    <t>matný chrom</t>
  </si>
  <si>
    <t>028020699</t>
  </si>
  <si>
    <t>SCHELL WC ovládací deska EDITION</t>
  </si>
  <si>
    <t>samouzavírací termostat nerez</t>
  </si>
  <si>
    <t>SCHELL svěrné šroubení komplet</t>
  </si>
  <si>
    <t>SCHELL speciální svěrné šroubení</t>
  </si>
  <si>
    <t>SCHELL svěrné těsnění</t>
  </si>
  <si>
    <t>294790099</t>
  </si>
  <si>
    <t>SCHELL kartuše komplet</t>
  </si>
  <si>
    <t>pro splach. WC EDITION ECO/SILENT ECO</t>
  </si>
  <si>
    <t>4021163143614</t>
  </si>
  <si>
    <t>294900099</t>
  </si>
  <si>
    <t>pro tlakový splachovač WC  EDITION / BASIC</t>
  </si>
  <si>
    <t>4021163143591</t>
  </si>
  <si>
    <t>294920099</t>
  </si>
  <si>
    <t>pro tlakový splachovač pisoáru SCHELLOMAT EDITION</t>
  </si>
  <si>
    <t>4021163143935</t>
  </si>
  <si>
    <t>294930099</t>
  </si>
  <si>
    <t>protlakový splachovač pisoáru SCHELLOMAT BASIC</t>
  </si>
  <si>
    <t>4021163143690</t>
  </si>
  <si>
    <t>SCHELL Infra elektronický modul COMPACT</t>
  </si>
  <si>
    <t>SCHELL sada táhel</t>
  </si>
  <si>
    <t>SCHELL krytka přednastavení teploty</t>
  </si>
  <si>
    <t>SCHELL elektronický modul SCHELLTRONIC</t>
  </si>
  <si>
    <t>SCHELL kartušový ventil SCHELLTRONIC</t>
  </si>
  <si>
    <t>SCHELL odpadní trubka dlouhá</t>
  </si>
  <si>
    <t>SCHELL elektronický modul pro PURIS VENUS</t>
  </si>
  <si>
    <t>SCHELL přihrádka na baterie COMPACT</t>
  </si>
  <si>
    <t>SCHELL plášť splachovače SCHELLTRONIC</t>
  </si>
  <si>
    <t>SCHELL ovládací páka</t>
  </si>
  <si>
    <t>SCHELL krytka a šroubovací díl</t>
  </si>
  <si>
    <t>SCHELL kartuše s omezovačem horké vody</t>
  </si>
  <si>
    <t>SCHELL tlakový splachovač WC SCHELLOMAT</t>
  </si>
  <si>
    <t>4021163133370</t>
  </si>
  <si>
    <t>4021163140286</t>
  </si>
  <si>
    <t>4021163142099</t>
  </si>
  <si>
    <t>4021163114768</t>
  </si>
  <si>
    <t>4021163114805</t>
  </si>
  <si>
    <t>4021163114829</t>
  </si>
  <si>
    <t>4021163114843</t>
  </si>
  <si>
    <t>4021163114874</t>
  </si>
  <si>
    <t>4021163123272</t>
  </si>
  <si>
    <t>782180399</t>
  </si>
  <si>
    <t>4021163123371</t>
  </si>
  <si>
    <t>4021163139624</t>
  </si>
  <si>
    <t>matt chrom pro výtokový ventil, pr. SW6</t>
  </si>
  <si>
    <t>EAN-kód</t>
  </si>
  <si>
    <t>Hmotnost</t>
  </si>
  <si>
    <t>netto kg</t>
  </si>
  <si>
    <t>Balení</t>
  </si>
  <si>
    <t>4021163109757</t>
  </si>
  <si>
    <t>4021163109771</t>
  </si>
  <si>
    <t>4021163109795</t>
  </si>
  <si>
    <t>4021163108460</t>
  </si>
  <si>
    <t>4021163108538</t>
  </si>
  <si>
    <t>4021163108682</t>
  </si>
  <si>
    <t>4021163108736</t>
  </si>
  <si>
    <t>4021163108743</t>
  </si>
  <si>
    <t>4021163108767</t>
  </si>
  <si>
    <t>4021163108804</t>
  </si>
  <si>
    <t>4021163108910</t>
  </si>
  <si>
    <t>4021163108965</t>
  </si>
  <si>
    <t>4021163108996</t>
  </si>
  <si>
    <t>4021163109115</t>
  </si>
  <si>
    <t>4021163109177</t>
  </si>
  <si>
    <t>4021163109375</t>
  </si>
  <si>
    <t>4021163109641</t>
  </si>
  <si>
    <t>033800699</t>
  </si>
  <si>
    <t>033860699</t>
  </si>
  <si>
    <t>033900699</t>
  </si>
  <si>
    <t>033920699</t>
  </si>
  <si>
    <t>034050399</t>
  </si>
  <si>
    <t>pro verzi na studenou vodu, s pérkem, chrom</t>
  </si>
  <si>
    <t>021210699</t>
  </si>
  <si>
    <t>4021163143874</t>
  </si>
  <si>
    <t>021220699</t>
  </si>
  <si>
    <t>4021163144222</t>
  </si>
  <si>
    <t>021250699</t>
  </si>
  <si>
    <t>4021163145397</t>
  </si>
  <si>
    <t>4021163111026</t>
  </si>
  <si>
    <t>4021163111033</t>
  </si>
  <si>
    <t>4021163111248</t>
  </si>
  <si>
    <t>4021163111262</t>
  </si>
  <si>
    <t>4021163113983</t>
  </si>
  <si>
    <t>4021163113990</t>
  </si>
  <si>
    <t>4021163114003</t>
  </si>
  <si>
    <t>4021163129922</t>
  </si>
  <si>
    <t>4021163129939</t>
  </si>
  <si>
    <t>4021163135619</t>
  </si>
  <si>
    <t>2.9</t>
  </si>
  <si>
    <t>4021163152074</t>
  </si>
  <si>
    <t>1" chrom</t>
  </si>
  <si>
    <t>230mm výtokové ramínko samouzavírací směšovací, nerez</t>
  </si>
  <si>
    <t>pro samouzavírací podomítkové armatury 25 mm, chrom</t>
  </si>
  <si>
    <t>samouzavírací směšovací</t>
  </si>
  <si>
    <t>SCHELL samouzavírací tlačná umyvadlová armatura PURIS SC</t>
  </si>
  <si>
    <t>SCHELL samouzavírací tlačná umyvadlová armatura PETIT SC</t>
  </si>
  <si>
    <t>SCHELL splachovací trubka k podomítkovému splachovači WC</t>
  </si>
  <si>
    <t>SCHELL sada designových rohových ventilů EDITION</t>
  </si>
  <si>
    <t>110mm výtokové ramínko samouzavírací směšovací, nerez</t>
  </si>
  <si>
    <t>110mm výtokové ramínko samouzavírací na předmích.vodu chrom</t>
  </si>
  <si>
    <t>k el armatuře MODUS E směšovací chrom</t>
  </si>
  <si>
    <t>s vypouštěním s ASAG</t>
  </si>
  <si>
    <t>se zabezpečeným ovládáním s ASAG</t>
  </si>
  <si>
    <t>1/2"chrom se dvěma 3/8" výstupy</t>
  </si>
  <si>
    <t>s měděná trubka se dvěma šroubeními s ASAG KIWA</t>
  </si>
  <si>
    <t>chrom s nastavitelným 3/8"šroubením</t>
  </si>
  <si>
    <t>chrom s nastavitelným 1/2"šroubením</t>
  </si>
  <si>
    <t>chrom s upínacím kroužkem KIWA</t>
  </si>
  <si>
    <t>3/8" chrom se zabezpečeným ovládáním KIWA</t>
  </si>
  <si>
    <t>chrom</t>
  </si>
  <si>
    <t>32x1x400mm chrom</t>
  </si>
  <si>
    <t>3/4" chrom</t>
  </si>
  <si>
    <t>1/2" chrom</t>
  </si>
  <si>
    <t>049070699</t>
  </si>
  <si>
    <t>049170699</t>
  </si>
  <si>
    <t>3/8" chrom KIWA</t>
  </si>
  <si>
    <t>3/8"x10mm 3/8"x8mm chrom</t>
  </si>
  <si>
    <t>1/2"x12mm 3/8"x10mm chrom</t>
  </si>
  <si>
    <t>3/8"</t>
  </si>
  <si>
    <t>3/8" chrom</t>
  </si>
  <si>
    <t>3/8"x10mm chrom</t>
  </si>
  <si>
    <t>3/8"x8mm chrom</t>
  </si>
  <si>
    <t>3/8"x12mm chrom</t>
  </si>
  <si>
    <t>1/2"x8mm chrom</t>
  </si>
  <si>
    <t>1/2"x10mm chrom</t>
  </si>
  <si>
    <t>1/2"x12mm chrom</t>
  </si>
  <si>
    <t>1/2"x14mm chrom</t>
  </si>
  <si>
    <t>3/4"x15mm chrom</t>
  </si>
  <si>
    <t>3/4"x16mm chrom</t>
  </si>
  <si>
    <t>3/8"x8mm</t>
  </si>
  <si>
    <t>3/8"x10mm</t>
  </si>
  <si>
    <t>1/2"x8mm</t>
  </si>
  <si>
    <t>1/2"x10mm</t>
  </si>
  <si>
    <t>1/2"x12mm</t>
  </si>
  <si>
    <t>1/2"x14mm</t>
  </si>
  <si>
    <t>3/4"x15mm</t>
  </si>
  <si>
    <t>3/4"x16mm</t>
  </si>
  <si>
    <t>50mm</t>
  </si>
  <si>
    <t>28x1x805mm</t>
  </si>
  <si>
    <t>Popis II</t>
  </si>
  <si>
    <t>se zpětnou klapkou 1/2"x 1/2" x 1/2" chrom</t>
  </si>
  <si>
    <t>4021163158410</t>
  </si>
  <si>
    <t>4021163158427</t>
  </si>
  <si>
    <t>222340099</t>
  </si>
  <si>
    <t>222350099</t>
  </si>
  <si>
    <t>222360099</t>
  </si>
  <si>
    <t>pro POLAR II / POLAR II Set</t>
  </si>
  <si>
    <t>pro POLAR II Set</t>
  </si>
  <si>
    <t>pro POLAR II</t>
  </si>
  <si>
    <t>SCHELL vršek a vřeteno komplet (500 mm)</t>
  </si>
  <si>
    <t>SCHELL vršek a vřeteno komplet (200 mm)</t>
  </si>
  <si>
    <t>4021163158625</t>
  </si>
  <si>
    <t>4021163158649</t>
  </si>
  <si>
    <t>4021163158632</t>
  </si>
  <si>
    <t>013030699</t>
  </si>
  <si>
    <t>SCHELL piezo tlačítko 9V pro sprchovou armaturu</t>
  </si>
  <si>
    <t>4021163156898</t>
  </si>
  <si>
    <t>SCHELL podomítkový síťový zdroj CVD-Touch</t>
  </si>
  <si>
    <t>013150099</t>
  </si>
  <si>
    <t>pro 1-12 CVD-Touch-elektronik</t>
  </si>
  <si>
    <t>4021163159158</t>
  </si>
  <si>
    <t>013160099</t>
  </si>
  <si>
    <t>100-240 V, 56 - 60 Hz</t>
  </si>
  <si>
    <t>4021163161106</t>
  </si>
  <si>
    <t>016000699</t>
  </si>
  <si>
    <t>4021163157536</t>
  </si>
  <si>
    <t>016010699</t>
  </si>
  <si>
    <t>4021163157543</t>
  </si>
  <si>
    <t>016020699</t>
  </si>
  <si>
    <t>4021163157550</t>
  </si>
  <si>
    <t>016030699</t>
  </si>
  <si>
    <t>4021163157567</t>
  </si>
  <si>
    <t>016040699</t>
  </si>
  <si>
    <t>4021163157574</t>
  </si>
  <si>
    <t>016050699</t>
  </si>
  <si>
    <t>4021163159011</t>
  </si>
  <si>
    <t>016060699</t>
  </si>
  <si>
    <t>4021163158984</t>
  </si>
  <si>
    <t>016070699</t>
  </si>
  <si>
    <t>4021163159059</t>
  </si>
  <si>
    <t>016080699</t>
  </si>
  <si>
    <t>4021163159035</t>
  </si>
  <si>
    <t>016090699</t>
  </si>
  <si>
    <t>4021163158960</t>
  </si>
  <si>
    <t>016100699</t>
  </si>
  <si>
    <t>4021163157581</t>
  </si>
  <si>
    <t>016110699</t>
  </si>
  <si>
    <t>4021163157598</t>
  </si>
  <si>
    <t>016120699</t>
  </si>
  <si>
    <t>4021163157604</t>
  </si>
  <si>
    <t>016130699</t>
  </si>
  <si>
    <t>4021163157611</t>
  </si>
  <si>
    <t>016140699</t>
  </si>
  <si>
    <t>4021163157628</t>
  </si>
  <si>
    <t>016150699</t>
  </si>
  <si>
    <t>4021163159004</t>
  </si>
  <si>
    <t>016160699</t>
  </si>
  <si>
    <t>4021163158991</t>
  </si>
  <si>
    <t>016170699</t>
  </si>
  <si>
    <t>4021163159042</t>
  </si>
  <si>
    <t>016180699</t>
  </si>
  <si>
    <t>4021163159028</t>
  </si>
  <si>
    <t>016190699</t>
  </si>
  <si>
    <t>4021163158977</t>
  </si>
  <si>
    <t>016230699</t>
  </si>
  <si>
    <t>4021163157666</t>
  </si>
  <si>
    <t>SCHELL nástěnná sprchová armatura VITUS VD-SC-T</t>
  </si>
  <si>
    <t>samouzavírací s termostatem, vývod nahoře</t>
  </si>
  <si>
    <t>samouzavírací směšovací, vývod nahoře</t>
  </si>
  <si>
    <t>SCHELL nástěnná sprchová armatura VITUS VD-SC-M</t>
  </si>
  <si>
    <t>SCHELL nástěnná sprchová armatura VITUS VD-T</t>
  </si>
  <si>
    <t>spouštěcí s termostatem, vývod nahoře</t>
  </si>
  <si>
    <t>013120099</t>
  </si>
  <si>
    <t>013130099</t>
  </si>
  <si>
    <t>013190099</t>
  </si>
  <si>
    <t>013600699</t>
  </si>
  <si>
    <t>013620699</t>
  </si>
  <si>
    <t>014290699</t>
  </si>
  <si>
    <t>014310099</t>
  </si>
  <si>
    <t>014420099</t>
  </si>
  <si>
    <t>014480699</t>
  </si>
  <si>
    <t>014500099</t>
  </si>
  <si>
    <t>014510099</t>
  </si>
  <si>
    <t>014530099</t>
  </si>
  <si>
    <t>014540099</t>
  </si>
  <si>
    <t>014550099</t>
  </si>
  <si>
    <t>014560699</t>
  </si>
  <si>
    <t>021020699</t>
  </si>
  <si>
    <t>021030699</t>
  </si>
  <si>
    <t>021040099</t>
  </si>
  <si>
    <t>021100699</t>
  </si>
  <si>
    <t>022020699</t>
  </si>
  <si>
    <t>220160699</t>
  </si>
  <si>
    <t>220170699</t>
  </si>
  <si>
    <t>220190699</t>
  </si>
  <si>
    <t>Kč</t>
  </si>
  <si>
    <t>022380699</t>
  </si>
  <si>
    <t>033660699</t>
  </si>
  <si>
    <t>033680699</t>
  </si>
  <si>
    <t>033740699</t>
  </si>
  <si>
    <t>4021163129243</t>
  </si>
  <si>
    <t>4021163129687</t>
  </si>
  <si>
    <t>1/2"x12mm chrom s ASAG</t>
  </si>
  <si>
    <t>3/8" chrom s ASAG</t>
  </si>
  <si>
    <t>1/2" chrom s ASAG</t>
  </si>
  <si>
    <t>3/8" chrom s ASAG KIWA</t>
  </si>
  <si>
    <t>pro PURIS/VENUS 230V</t>
  </si>
  <si>
    <t>pro INFRA RADAR COMPACT</t>
  </si>
  <si>
    <t>pro SCHELLTRONIC SCHELLMATIC</t>
  </si>
  <si>
    <t>pro PURIS / VENUS chrom</t>
  </si>
  <si>
    <t>pro PURIS/VENUS</t>
  </si>
  <si>
    <t>pro PURIS Line chrom</t>
  </si>
  <si>
    <t>pro PURIS Line</t>
  </si>
  <si>
    <t>1/2" matný chrom</t>
  </si>
  <si>
    <t>pro závěsné WC 45/110mm</t>
  </si>
  <si>
    <t>235070699</t>
  </si>
  <si>
    <t>235100699</t>
  </si>
  <si>
    <t>235150699</t>
  </si>
  <si>
    <t>235180699</t>
  </si>
  <si>
    <t>248350099</t>
  </si>
  <si>
    <t>248370699</t>
  </si>
  <si>
    <t>pro studenou vodu chrom</t>
  </si>
  <si>
    <t>4021163104936</t>
  </si>
  <si>
    <t>4021163104943</t>
  </si>
  <si>
    <t>1/2" x 3/4" se zpětnou klapkou, chrom</t>
  </si>
  <si>
    <t>065590699</t>
  </si>
  <si>
    <t>SCHELL připojovací sada PBV</t>
  </si>
  <si>
    <t>k ventilu PBV a armatuře</t>
  </si>
  <si>
    <t>4021163159967</t>
  </si>
  <si>
    <t>084810699</t>
  </si>
  <si>
    <t>SCHELL připojovací sada trubek</t>
  </si>
  <si>
    <t>ke sprchovým panelům, d. 500 mm, chrom</t>
  </si>
  <si>
    <t>ke sprchovým panelům, d. 1000 mm, chrom</t>
  </si>
  <si>
    <t>4021163153385</t>
  </si>
  <si>
    <t>4021163153378</t>
  </si>
  <si>
    <t>084820699</t>
  </si>
  <si>
    <t>256660699</t>
  </si>
  <si>
    <t>4021163159332</t>
  </si>
  <si>
    <t>256670699</t>
  </si>
  <si>
    <t>4021163159349</t>
  </si>
  <si>
    <t>256680699</t>
  </si>
  <si>
    <t>4021163159356</t>
  </si>
  <si>
    <t>SCHELL sada nástěnné trubky VITUS</t>
  </si>
  <si>
    <t>d. 1200 mm, chrom</t>
  </si>
  <si>
    <t>SCHELL výtokové koleno DN15 VITUS</t>
  </si>
  <si>
    <t>pr. 15x100x150mm, chrom</t>
  </si>
  <si>
    <t>pr. 15x100x500mm, chrom</t>
  </si>
  <si>
    <t>259890699</t>
  </si>
  <si>
    <t>SCHELL ovládací páka VITUS EH</t>
  </si>
  <si>
    <t>4021163160109</t>
  </si>
  <si>
    <t>278300699</t>
  </si>
  <si>
    <t>SCHELL sada rozet VITUS</t>
  </si>
  <si>
    <t>4021163160093</t>
  </si>
  <si>
    <t>289220699</t>
  </si>
  <si>
    <t>4021163160857</t>
  </si>
  <si>
    <t>296340099</t>
  </si>
  <si>
    <t>SCHELL kartuše pro pákovou armaturu VITUS</t>
  </si>
  <si>
    <t>4021163160116</t>
  </si>
  <si>
    <t>296590099</t>
  </si>
  <si>
    <t>SCHELL směšovací kartuše LINUS D-C-M</t>
  </si>
  <si>
    <t>4021163159752</t>
  </si>
  <si>
    <t>296760099</t>
  </si>
  <si>
    <t>4021163160123</t>
  </si>
  <si>
    <t>296770099</t>
  </si>
  <si>
    <t>4021163160017</t>
  </si>
  <si>
    <t>296780699</t>
  </si>
  <si>
    <t>na studenou/předmíchanou vodu, provedení od r.2010</t>
  </si>
  <si>
    <t>022520699</t>
  </si>
  <si>
    <t>4021163148459</t>
  </si>
  <si>
    <t>4021163151183</t>
  </si>
  <si>
    <t>4021163151169</t>
  </si>
  <si>
    <t>4021163154139</t>
  </si>
  <si>
    <t>4021163151206</t>
  </si>
  <si>
    <t>4021163151190</t>
  </si>
  <si>
    <t>SCHELL ovládací tlačítko na nástěnnou armaturu PETIT SC</t>
  </si>
  <si>
    <t>020070099</t>
  </si>
  <si>
    <t>SCHELL perlátor UNIVERSAL chráněný proti krádeži</t>
  </si>
  <si>
    <t>vč. nástrčného klíče</t>
  </si>
  <si>
    <t>4021163151732</t>
  </si>
  <si>
    <t>296520099</t>
  </si>
  <si>
    <t>296530099</t>
  </si>
  <si>
    <t>4021163154467</t>
  </si>
  <si>
    <t>4021163154474</t>
  </si>
  <si>
    <t>SCHELL kartuše samouzavírací pro LINUS WA-SC-M</t>
  </si>
  <si>
    <t>SCHELL kartuše samouzavírací pro LINUS WA-SC-V</t>
  </si>
  <si>
    <t>020040099</t>
  </si>
  <si>
    <t>SCHELL sada tvarovaných sítek LINUS</t>
  </si>
  <si>
    <t>4021163150940</t>
  </si>
  <si>
    <t>020050099</t>
  </si>
  <si>
    <t>SCHELL sada se sítkem LINUS</t>
  </si>
  <si>
    <t>se zpětnou klapkou</t>
  </si>
  <si>
    <t>4021163150957</t>
  </si>
  <si>
    <t>296390099</t>
  </si>
  <si>
    <t>296400099</t>
  </si>
  <si>
    <t>4021163153941</t>
  </si>
  <si>
    <t>4021163153934</t>
  </si>
  <si>
    <t>296410099</t>
  </si>
  <si>
    <t>SCHELL kartuše samouzavírací pro LINUS D-SC-T</t>
  </si>
  <si>
    <t>SCHELL kartuše samouzavírací pro LINUS D-SC-M</t>
  </si>
  <si>
    <t>SCHELL kartuše samouzavírací pro LINUS D-SC-V</t>
  </si>
  <si>
    <t>4021163153972</t>
  </si>
  <si>
    <t>015230099</t>
  </si>
  <si>
    <t>SCHELL montážní rám s modulem elektroniky</t>
  </si>
  <si>
    <t>k senzorovému splachovači urinálu COMPACT II Infra</t>
  </si>
  <si>
    <t>4021163152364</t>
  </si>
  <si>
    <t>COMPACT II Infra, chrom</t>
  </si>
  <si>
    <t>COMPACT II Infra, alpská bílá</t>
  </si>
  <si>
    <t>COMPACT II Infra, nerez</t>
  </si>
  <si>
    <t>4021163152395</t>
  </si>
  <si>
    <t>4021163152371</t>
  </si>
  <si>
    <t>4021163152388</t>
  </si>
  <si>
    <t>039950399</t>
  </si>
  <si>
    <t>039960399</t>
  </si>
  <si>
    <t>039970399</t>
  </si>
  <si>
    <t>039980399</t>
  </si>
  <si>
    <t>SCHELL venkovní nezámrzný ventil POLAR II</t>
  </si>
  <si>
    <t>SCHELL venkovní nezámrzný ventil POLAR II RB</t>
  </si>
  <si>
    <t>SCHELL venkovní nezámrzný ventil POLAR II Set</t>
  </si>
  <si>
    <t>500mm 1/2" převl.matice a nátrubek 10mm chr</t>
  </si>
  <si>
    <t>4021163149838</t>
  </si>
  <si>
    <t>103140699</t>
  </si>
  <si>
    <t>4021163149845</t>
  </si>
  <si>
    <t>103150699</t>
  </si>
  <si>
    <t>4021163149852</t>
  </si>
  <si>
    <t>103160699</t>
  </si>
  <si>
    <t>200mm  3/8" převl.matice  3/8" koleno chrom</t>
  </si>
  <si>
    <t>4021163149869</t>
  </si>
  <si>
    <t>103170699</t>
  </si>
  <si>
    <t>300mm  3/8" převl.matice  3/8" koleno chrom</t>
  </si>
  <si>
    <t>4021163149876</t>
  </si>
  <si>
    <t>103180699</t>
  </si>
  <si>
    <t>300mm  3/8" převl.matice a 1/2" převl.matice chrom</t>
  </si>
  <si>
    <t>4021163149883</t>
  </si>
  <si>
    <t>103190699</t>
  </si>
  <si>
    <t>500mm  3/8" převl.matice a 1/2" převl.matice chrom</t>
  </si>
  <si>
    <t>4021163149890</t>
  </si>
  <si>
    <t>103200699</t>
  </si>
  <si>
    <t>4021163149906</t>
  </si>
  <si>
    <t>103210699</t>
  </si>
  <si>
    <t>4021163149913</t>
  </si>
  <si>
    <t>230730699</t>
  </si>
  <si>
    <t>SCHELL ovládací tlačítko na SCHELLOMAT</t>
  </si>
  <si>
    <t>EDITION ECO - provedení od r.v. 2009</t>
  </si>
  <si>
    <t>4021163150865</t>
  </si>
  <si>
    <t>SCHELL čelní deska k pisoárovému splachovači</t>
  </si>
  <si>
    <t>EDITION HF/LC, nerez</t>
  </si>
  <si>
    <t>4021163151930</t>
  </si>
  <si>
    <t>247460699</t>
  </si>
  <si>
    <t>pro W-SC-M, W-SC-V, W-EH-M</t>
  </si>
  <si>
    <t>4021163151244</t>
  </si>
  <si>
    <t>247470699</t>
  </si>
  <si>
    <t>4021163151251</t>
  </si>
  <si>
    <t>247480699</t>
  </si>
  <si>
    <t>4021163151268</t>
  </si>
  <si>
    <t>4021163108316</t>
  </si>
  <si>
    <t>4021163108330</t>
  </si>
  <si>
    <t>4021163108385</t>
  </si>
  <si>
    <t>4021163108439</t>
  </si>
  <si>
    <t>4021163108446</t>
  </si>
  <si>
    <t>4021163147766</t>
  </si>
  <si>
    <t>230630699</t>
  </si>
  <si>
    <t>4021163147773</t>
  </si>
  <si>
    <t>SCHELL designová krycí trubka na rohový ventil</t>
  </si>
  <si>
    <t>délka 70mm 3/8" chrom</t>
  </si>
  <si>
    <t>délka180mm 3/8" chrom</t>
  </si>
  <si>
    <t>237670699</t>
  </si>
  <si>
    <t>SCHELL šroubení splachovací trubky komplet</t>
  </si>
  <si>
    <t>pro WC BASIC/SILENT ECO/EDITION/ECO chrom</t>
  </si>
  <si>
    <t>4021163143645</t>
  </si>
  <si>
    <t>237680699</t>
  </si>
  <si>
    <t>SCHELL splachovací trubka 18x200mm chrom</t>
  </si>
  <si>
    <t>pro tlakový splachovač pisoáru EDITION/BASIC</t>
  </si>
  <si>
    <t>4021163143720</t>
  </si>
  <si>
    <t>237690699</t>
  </si>
  <si>
    <t>SCHELL splachovací trubka Modell Benelux chrom</t>
  </si>
  <si>
    <t>15x300mm pro splach. pisoáru EDITION/BASIC</t>
  </si>
  <si>
    <t>4021163143737</t>
  </si>
  <si>
    <t>259440099</t>
  </si>
  <si>
    <t>4021163144680</t>
  </si>
  <si>
    <t>SCHELL připevňovací sada PETIT SC</t>
  </si>
  <si>
    <t>SCHELL rohový ventil s termostatem</t>
  </si>
  <si>
    <t>pro termickou dezinfekci</t>
  </si>
  <si>
    <t>760630699</t>
  </si>
  <si>
    <t>SCHELL rozeta otvoru na umyvadlo PETIT</t>
  </si>
  <si>
    <t>pro armaturu PETIT SC chrom</t>
  </si>
  <si>
    <t>018402899</t>
  </si>
  <si>
    <t>4021163146882</t>
  </si>
  <si>
    <t>018410699</t>
  </si>
  <si>
    <t>4021163146479</t>
  </si>
  <si>
    <t>018412899</t>
  </si>
  <si>
    <t>4021163146899</t>
  </si>
  <si>
    <t>018530099</t>
  </si>
  <si>
    <t>4021163146783</t>
  </si>
  <si>
    <t>018590699</t>
  </si>
  <si>
    <t>4021163146806</t>
  </si>
  <si>
    <t>018600699</t>
  </si>
  <si>
    <t>4021163146813</t>
  </si>
  <si>
    <t>018670099</t>
  </si>
  <si>
    <t>4021163148039</t>
  </si>
  <si>
    <t>s perlátorem 1/2" chrom</t>
  </si>
  <si>
    <t>1/2"x10mm rozsah nastavení do 50mm chrom</t>
  </si>
  <si>
    <t>1/2"x12mm rozsah nastavení do 70mm chrom</t>
  </si>
  <si>
    <t>pro 1/2" nástrčný adapter chrom</t>
  </si>
  <si>
    <t>se zpětnou klapkou s ASAG 1/2" chrom</t>
  </si>
  <si>
    <t>se zpětnou klapkou 3/8" chrom</t>
  </si>
  <si>
    <t>se zpětnou klapkou s ASAG 3/8" chrom</t>
  </si>
  <si>
    <t>se šroubením na hadici 1/2" chrom</t>
  </si>
  <si>
    <t>se zpětnou klapkou s ASAG 3/8"chrom</t>
  </si>
  <si>
    <t>se zpětnou klapkou s ASAG 1/2"chrom</t>
  </si>
  <si>
    <t>s pohyblivou převlečnou maticí 3/8"chrom</t>
  </si>
  <si>
    <t>s převlečnou maticí 3/4" chrom</t>
  </si>
  <si>
    <t>033000699</t>
  </si>
  <si>
    <t>SCHELL připojovací ventil COMFORT</t>
  </si>
  <si>
    <t>1/2" x 3/4" bez zpětné klapky</t>
  </si>
  <si>
    <t>033310699</t>
  </si>
  <si>
    <t>1/2"x3/4"chrom pro připojení na nástěnné armatury</t>
  </si>
  <si>
    <t>035600699</t>
  </si>
  <si>
    <t>SCHELL kombinovaný rohový ventil COMFORT s filtrem</t>
  </si>
  <si>
    <t>4021163147131</t>
  </si>
  <si>
    <t>041090699</t>
  </si>
  <si>
    <t>4021163143386</t>
  </si>
  <si>
    <t>053620699</t>
  </si>
  <si>
    <t>4021163147681</t>
  </si>
  <si>
    <t>059110699</t>
  </si>
  <si>
    <t>059130699</t>
  </si>
  <si>
    <t>059310699</t>
  </si>
  <si>
    <t>064000699</t>
  </si>
  <si>
    <t>064010699</t>
  </si>
  <si>
    <t>064020699</t>
  </si>
  <si>
    <t>064050699</t>
  </si>
  <si>
    <t>064080699</t>
  </si>
  <si>
    <t>064090699</t>
  </si>
  <si>
    <t>064120699</t>
  </si>
  <si>
    <t>064150699</t>
  </si>
  <si>
    <t>064160699</t>
  </si>
  <si>
    <t>064190699</t>
  </si>
  <si>
    <t>064220699</t>
  </si>
  <si>
    <t>064260699</t>
  </si>
  <si>
    <t>064340699</t>
  </si>
  <si>
    <t>064350699</t>
  </si>
  <si>
    <t>064360699</t>
  </si>
  <si>
    <t>064370699</t>
  </si>
  <si>
    <t>064380699</t>
  </si>
  <si>
    <t>064410699</t>
  </si>
  <si>
    <t>064420699</t>
  </si>
  <si>
    <t>064450699</t>
  </si>
  <si>
    <t>064460699</t>
  </si>
  <si>
    <t>064470699</t>
  </si>
  <si>
    <t>064540699</t>
  </si>
  <si>
    <t>064550699</t>
  </si>
  <si>
    <t>064560699</t>
  </si>
  <si>
    <t>064630699</t>
  </si>
  <si>
    <t>065110699</t>
  </si>
  <si>
    <t>065290699</t>
  </si>
  <si>
    <t>SCHELL přímé dvojité šroubení</t>
  </si>
  <si>
    <t>SCHELL rohové dvojité šroubení</t>
  </si>
  <si>
    <t>SCHELL T-šroubení</t>
  </si>
  <si>
    <t>SCHELL připojovací koleno na stěnu</t>
  </si>
  <si>
    <t>SCHELL šroubení k vodoměru 3/4" vnitřní závit</t>
  </si>
  <si>
    <t>SCHELL armatura měděné trubky pr.:12mm 500mm</t>
  </si>
  <si>
    <t>SCHELL armatura měděné trubky pr.:12mm 1000mm</t>
  </si>
  <si>
    <t>se zpětnou klapkou se západkovým pouzdrem 1/2"</t>
  </si>
  <si>
    <t>pro POLAR</t>
  </si>
  <si>
    <t>pro POLAR - Set</t>
  </si>
  <si>
    <t>splachovací ventil chrom</t>
  </si>
  <si>
    <t>pro splachovací ventil SCHELLOMAT s kovovou rukojetí</t>
  </si>
  <si>
    <t>mosaz se závitem M21x1,5mm</t>
  </si>
  <si>
    <t>s rozetou s ASAG 1/2" chrom</t>
  </si>
  <si>
    <t>pro tlakový splachovač WC SCHELLOMATchrom</t>
  </si>
  <si>
    <t>Schell ovládací tlačítko LINUS SC-V</t>
  </si>
  <si>
    <t>chrom pro podomítkovou sprchu na studenou vodu</t>
  </si>
  <si>
    <t>4021163151213</t>
  </si>
  <si>
    <t>295220699</t>
  </si>
  <si>
    <t>SCHELL ovládací tlačítko LINUS</t>
  </si>
  <si>
    <t>pro D-SC-T, D-E-T</t>
  </si>
  <si>
    <t>4021163144086</t>
  </si>
  <si>
    <t>295230699</t>
  </si>
  <si>
    <t>Schell ovládací tlačítko LINUS D-SC-T</t>
  </si>
  <si>
    <t>chrom pro podomítkovou sprchu, termostat</t>
  </si>
  <si>
    <t>4021163151220</t>
  </si>
  <si>
    <t>295240099</t>
  </si>
  <si>
    <t>SCHELL termostatická kartuše</t>
  </si>
  <si>
    <t>4021163144109</t>
  </si>
  <si>
    <t>295450699</t>
  </si>
  <si>
    <t>SCHELL ovládací tlačítko LINUS SC-M</t>
  </si>
  <si>
    <t>chrom pro podomítkovou sprchu směšovací</t>
  </si>
  <si>
    <t>4021163150933</t>
  </si>
  <si>
    <t>296180099</t>
  </si>
  <si>
    <t>k upevnění na umyvadlo, provedení od r. 2006</t>
  </si>
  <si>
    <t>HD-K na studenou vodu na síť 230V, chrom</t>
  </si>
  <si>
    <t>015420099</t>
  </si>
  <si>
    <t>SCHELL připojovací kabel ke sprše LINUS D-P-T</t>
  </si>
  <si>
    <t>5m prodloužení k napojení na síť</t>
  </si>
  <si>
    <t>015430099</t>
  </si>
  <si>
    <t>10m prodloužení k napojení na síť</t>
  </si>
  <si>
    <t>4021163154658</t>
  </si>
  <si>
    <t>4021163154665</t>
  </si>
  <si>
    <t>SCHELL sprchová hlavice COMFORT</t>
  </si>
  <si>
    <t>SCHELL ovládací tlačítko PETIT SC s ochranným kroužkem</t>
  </si>
  <si>
    <t>chrom provedení od r. 2007</t>
  </si>
  <si>
    <t>699420399</t>
  </si>
  <si>
    <t>POLAR II, matný chom</t>
  </si>
  <si>
    <t>699460399</t>
  </si>
  <si>
    <t>4021163157208</t>
  </si>
  <si>
    <t>4021163157215</t>
  </si>
  <si>
    <t>008190899</t>
  </si>
  <si>
    <t>008200899</t>
  </si>
  <si>
    <t>SCHELL sprchový panel LINUS DP-C-T</t>
  </si>
  <si>
    <t>CVD-tlačítko s termostatem na baterii nebo síť</t>
  </si>
  <si>
    <t>053760699</t>
  </si>
  <si>
    <t>SCHELL designový rohový ventil STILE</t>
  </si>
  <si>
    <t>1/2" x 3/8", chrom</t>
  </si>
  <si>
    <t>4021163149739</t>
  </si>
  <si>
    <t>053770699</t>
  </si>
  <si>
    <t>1/2"x1/2" chrom bez šroubení</t>
  </si>
  <si>
    <t>4021163150810</t>
  </si>
  <si>
    <t>102000630</t>
  </si>
  <si>
    <t>SCHELL flexi-hadička Clean-Fix-S</t>
  </si>
  <si>
    <t>300mm 3/8"převl.matice, 3/8"šroubení 10mm chrom, volně</t>
  </si>
  <si>
    <t>4021163149463</t>
  </si>
  <si>
    <t>102000699</t>
  </si>
  <si>
    <t>300mm 3/8"převl.matice, 3/8"šroubení 10mm chrom</t>
  </si>
  <si>
    <t>4021163149418</t>
  </si>
  <si>
    <t>102010699</t>
  </si>
  <si>
    <t>500mm 3/8"převl.matice, 3/8" šroubení 10mm chrom</t>
  </si>
  <si>
    <t>4021163149425</t>
  </si>
  <si>
    <t>102020699</t>
  </si>
  <si>
    <t>1000mm 3/8"převl.matice, 3/8" šroubení 10mm chrom</t>
  </si>
  <si>
    <t>4021163149432</t>
  </si>
  <si>
    <t>102040630</t>
  </si>
  <si>
    <t>300mm 3/8" šroubení a nátrubek 10mm volně</t>
  </si>
  <si>
    <t>4021163149494</t>
  </si>
  <si>
    <t>102040699</t>
  </si>
  <si>
    <t>300mm 3/8" šroubení a nátrubek 10mm chrom</t>
  </si>
  <si>
    <t>4021163149449</t>
  </si>
  <si>
    <t>102050699</t>
  </si>
  <si>
    <t>400mm 3/8" šroubení a nátrubek 10mm chrom</t>
  </si>
  <si>
    <t>4021163149456</t>
  </si>
  <si>
    <t>102060630</t>
  </si>
  <si>
    <t>230 V s volením programů od 07 2007</t>
  </si>
  <si>
    <t>SCHELL síťový zdroj 230 V/12 V</t>
  </si>
  <si>
    <t>pro 1-12 elektr. podomítkových nástěnných armatur</t>
  </si>
  <si>
    <t>SCHELL síťový zdroj 230 V/12 V pro sprchy</t>
  </si>
  <si>
    <t>SCHELL prodlužovací kabel 10 m</t>
  </si>
  <si>
    <t>SCHELL prodlužovací kabel 5 m</t>
  </si>
  <si>
    <t>pro připojení sítě k ovládání sprchy</t>
  </si>
  <si>
    <t>SCHELL designový sifon QUAD čtyřhranný</t>
  </si>
  <si>
    <t>SCHELL podomítková sada Masterbox WB-SC-T</t>
  </si>
  <si>
    <t>SCHELL podomítková sada Masterbox WB-E-T</t>
  </si>
  <si>
    <t>funkce: elektronická s termostatem</t>
  </si>
  <si>
    <t>SCHELL podomítková sprcha LINUS D-E-T</t>
  </si>
  <si>
    <t>SCHELL podomítková sprcha LINUS D-E-T ECO</t>
  </si>
  <si>
    <t>SCHELL podomítková sprcha LINUS D-SC-T</t>
  </si>
  <si>
    <t>4021163133295</t>
  </si>
  <si>
    <t>4021163133271</t>
  </si>
  <si>
    <t>4021163139440</t>
  </si>
  <si>
    <t>4021163140354</t>
  </si>
  <si>
    <t>4021163140361</t>
  </si>
  <si>
    <t>4021163140378</t>
  </si>
  <si>
    <t>4021163140309</t>
  </si>
  <si>
    <t>4021163140316</t>
  </si>
  <si>
    <t>4021163140323</t>
  </si>
  <si>
    <t>4021163140330</t>
  </si>
  <si>
    <t>4021163140347</t>
  </si>
  <si>
    <t>4021163140293</t>
  </si>
  <si>
    <t>4021163137873</t>
  </si>
  <si>
    <t>4021163137866</t>
  </si>
  <si>
    <t>4021163137859</t>
  </si>
  <si>
    <t>4021163141412</t>
  </si>
  <si>
    <t>4021163100365</t>
  </si>
  <si>
    <t>4021163100495</t>
  </si>
  <si>
    <t>4021163101751</t>
  </si>
  <si>
    <t>4021163136807</t>
  </si>
  <si>
    <t>4021163101768</t>
  </si>
  <si>
    <t>4021163123586</t>
  </si>
  <si>
    <t>4021163129458</t>
  </si>
  <si>
    <t>4021163141627</t>
  </si>
  <si>
    <t>4021163101805</t>
  </si>
  <si>
    <t>4021163132014</t>
  </si>
  <si>
    <t>4021163132007</t>
  </si>
  <si>
    <t>4021163131420</t>
  </si>
  <si>
    <t>4021163129724</t>
  </si>
  <si>
    <t>4021163129748</t>
  </si>
  <si>
    <t>4021163131505</t>
  </si>
  <si>
    <t>4021163131383</t>
  </si>
  <si>
    <t>4021163129762</t>
  </si>
  <si>
    <t>4021163129809</t>
  </si>
  <si>
    <t>4021163131611</t>
  </si>
  <si>
    <t>4021163129786</t>
  </si>
  <si>
    <t>4021163130911</t>
  </si>
  <si>
    <t>4021163131574</t>
  </si>
  <si>
    <t>4021163131550</t>
  </si>
  <si>
    <t>4021163129892</t>
  </si>
  <si>
    <t>4021163135725</t>
  </si>
  <si>
    <t>4021163129830</t>
  </si>
  <si>
    <t>4021163129854</t>
  </si>
  <si>
    <t>4021163129847</t>
  </si>
  <si>
    <t>4021163102307</t>
  </si>
  <si>
    <t>4021163102314</t>
  </si>
  <si>
    <t>4021163102369</t>
  </si>
  <si>
    <t>4021163102383</t>
  </si>
  <si>
    <t>4021163102505</t>
  </si>
  <si>
    <t>110mm výtokové ramínko samouzavírací na předmích.vodu nerez</t>
  </si>
  <si>
    <t>25mm</t>
  </si>
  <si>
    <t>4021163155044</t>
  </si>
  <si>
    <t>296490699</t>
  </si>
  <si>
    <t>4021163155051</t>
  </si>
  <si>
    <t>296540699</t>
  </si>
  <si>
    <t>4021163155037</t>
  </si>
  <si>
    <t>296550699</t>
  </si>
  <si>
    <t>4021163155020</t>
  </si>
  <si>
    <t>296600099</t>
  </si>
  <si>
    <t>4021163156201</t>
  </si>
  <si>
    <t>296640699</t>
  </si>
  <si>
    <t>4021163156393</t>
  </si>
  <si>
    <t>296690699</t>
  </si>
  <si>
    <t>4021163156751</t>
  </si>
  <si>
    <t>774120699</t>
  </si>
  <si>
    <t>4021163155525</t>
  </si>
  <si>
    <t>776620099</t>
  </si>
  <si>
    <t>4021163156812</t>
  </si>
  <si>
    <t>782070099</t>
  </si>
  <si>
    <t>4021163123296</t>
  </si>
  <si>
    <t>782170399</t>
  </si>
  <si>
    <t>4021163123364</t>
  </si>
  <si>
    <t>s vrškem s páčkou 3/4" chrom</t>
  </si>
  <si>
    <t>s rukojetí z DR-mosazi 3/4" chrom</t>
  </si>
  <si>
    <t>1/2" pro přívod vody k pisoáru zezadu</t>
  </si>
  <si>
    <t>s nastavitelnou výškou</t>
  </si>
  <si>
    <t>se zpětnou klapkou 1/2" chrom</t>
  </si>
  <si>
    <t>se zpětnou klapkou 3/4" chrom</t>
  </si>
  <si>
    <t>1/2" se zpětnou klapkou pro přívod vody zezadu</t>
  </si>
  <si>
    <t>3/8"x3/8"10mm chrom odolné proti odzinkování</t>
  </si>
  <si>
    <t>SCHELL páčka komplet se šroubkem</t>
  </si>
  <si>
    <t>SCHELL vidlice</t>
  </si>
  <si>
    <t>SCHELL sanitární rukojeť SECUR uzamykatelná</t>
  </si>
  <si>
    <t>SCHELL měděná trubka hladká</t>
  </si>
  <si>
    <t>SCHELL měděná trubka ve spirále</t>
  </si>
  <si>
    <t>SCHELL senzor LC</t>
  </si>
  <si>
    <t>SCHELL sifon</t>
  </si>
  <si>
    <t>SCHELL kontrolní čidlo</t>
  </si>
  <si>
    <t>SCHELL podomítkový zdroj COMPACT LC</t>
  </si>
  <si>
    <t>110-230 V 50-60 Hz</t>
  </si>
  <si>
    <t>SCHELL E-rozdělovač</t>
  </si>
  <si>
    <t>pro 1-12 armatur</t>
  </si>
  <si>
    <t>SCHELL přepínač</t>
  </si>
  <si>
    <t>termické dezinfekce</t>
  </si>
  <si>
    <t>SCHELL E-Modul MODUS E</t>
  </si>
  <si>
    <t>SCHELL ovládání splachovače WC EDITION E</t>
  </si>
  <si>
    <t>na baterie/ na síť,  nouzové spouštění</t>
  </si>
  <si>
    <t>na baterie/ na síť,  nerez</t>
  </si>
  <si>
    <t>SCHELL prodlužovací kabel 1,5m</t>
  </si>
  <si>
    <t>2 x AWG24 pr.=4mm zástrčka a objímka</t>
  </si>
  <si>
    <t>SCHELL podomítková sprcha LINUS BASIC D-SC-M</t>
  </si>
  <si>
    <t>SCHELL umyvadlová páková armatura MODUS EH</t>
  </si>
  <si>
    <t>HD-M směšovací, chrom</t>
  </si>
  <si>
    <t>SCHELL umyvadlový stojánkový ventil MODUS K</t>
  </si>
  <si>
    <t>HD-K na studenou vodu, chrom</t>
  </si>
  <si>
    <t>SCHELL rozeta MODUS EH HD-M</t>
  </si>
  <si>
    <t>SCHELL rozeta MODUS K HD-K</t>
  </si>
  <si>
    <t>se šroubovacím dílem</t>
  </si>
  <si>
    <t>s páčkou 3/4" chrom, nastavení 6-14 l</t>
  </si>
  <si>
    <t>SCHELL WC ovládací deska EDITION ND</t>
  </si>
  <si>
    <t>SCHELL WC ovládací deska EDITION ECO 100</t>
  </si>
  <si>
    <t>018630699</t>
  </si>
  <si>
    <t>Schell prodlužovací sada D-SC-T</t>
  </si>
  <si>
    <t>pro samouzavírací podom.armatury 50mm, chrom</t>
  </si>
  <si>
    <t>4021163148800</t>
  </si>
  <si>
    <t>018650699</t>
  </si>
  <si>
    <t>Schell prodlužovací sada D-E-T</t>
  </si>
  <si>
    <t>pro elektronické podom. armatury 50mm, chrom</t>
  </si>
  <si>
    <t>4021163148756</t>
  </si>
  <si>
    <t>018720699</t>
  </si>
  <si>
    <t>4021163148770</t>
  </si>
  <si>
    <t>018730699</t>
  </si>
  <si>
    <t>4021163151282</t>
  </si>
  <si>
    <t>SCHELL magnetický ventil LINUS</t>
  </si>
  <si>
    <t>018750099</t>
  </si>
  <si>
    <t>pro termickou dezinfekci 12V</t>
  </si>
  <si>
    <t>4021163148794</t>
  </si>
  <si>
    <t>pro nízký tlak 1" chrom</t>
  </si>
  <si>
    <t>s vrškem na nástrčný klíč i rukojeť Comfort, 1/2" chrom</t>
  </si>
  <si>
    <t>zkracovatelný na nástrčný klíč i rukojeť Comfort, 1/2" chrom</t>
  </si>
  <si>
    <t>s vrškem na nástrčný klíč i rukojeť Comfort, s přivzd., 1/2" chrom</t>
  </si>
  <si>
    <t>zkracovatelný na nástrčný klíč i rukojeť Comf., s přivzd., 1/2" chrom</t>
  </si>
  <si>
    <t>SCHELL perlátor ECO (6 l / min.)</t>
  </si>
  <si>
    <t>4021163147711</t>
  </si>
  <si>
    <t>018000099</t>
  </si>
  <si>
    <t>4021163146561</t>
  </si>
  <si>
    <t>018020099</t>
  </si>
  <si>
    <t>4021163146622</t>
  </si>
  <si>
    <t>018070699</t>
  </si>
  <si>
    <t>4021163146639</t>
  </si>
  <si>
    <t>018072899</t>
  </si>
  <si>
    <t>4021163146950</t>
  </si>
  <si>
    <t>018080699</t>
  </si>
  <si>
    <t>4021163146653</t>
  </si>
  <si>
    <t>018082899</t>
  </si>
  <si>
    <t>4021163146967</t>
  </si>
  <si>
    <t>018090699</t>
  </si>
  <si>
    <t>4021163146578</t>
  </si>
  <si>
    <t>018092899</t>
  </si>
  <si>
    <t>4021163146929</t>
  </si>
  <si>
    <t>018140699</t>
  </si>
  <si>
    <t>4021163146691</t>
  </si>
  <si>
    <t>018220099</t>
  </si>
  <si>
    <t>4021163147360</t>
  </si>
  <si>
    <t>SCHELL krytka POLAR</t>
  </si>
  <si>
    <t>pro nezámrzné ventily, chrom</t>
  </si>
  <si>
    <t>pro tlakový splachovač WC BASIC/SILENT ECO chrom</t>
  </si>
  <si>
    <t>4021163143676</t>
  </si>
  <si>
    <t>pro splach. pisoáru BASIC chrom</t>
  </si>
  <si>
    <t>4021163143768</t>
  </si>
  <si>
    <t>SCHELL krytka s předuzávěrem</t>
  </si>
  <si>
    <t>pro splachovač WC EDITION / ECO chrom</t>
  </si>
  <si>
    <t>4021163143621</t>
  </si>
  <si>
    <t>chrom s 3/4" převlečnou maticí s přípravou k plombování, nastavitelné</t>
  </si>
  <si>
    <t>3/8"chrom s vrškem s tukovým pouzdrem se zpětnou klapkou</t>
  </si>
  <si>
    <t>1/2"chrom s vrškem s tukovým pouzdrem se zpětnou klapkou</t>
  </si>
  <si>
    <t>se zpětnou klapkou se západkovým pouzdrem 3/8"</t>
  </si>
  <si>
    <t xml:space="preserve">samouzavírací směšovací, ramínko d. 210 mm </t>
  </si>
  <si>
    <t>SCHELL nástěnná umyvadlová armatura VITUS VW-AUF/ZU-T</t>
  </si>
  <si>
    <t>spouštěcí s termostatem, ramínko d. 210 mm</t>
  </si>
  <si>
    <t>SCHELL nástěnná umyvadlová armatura VITUS VW-C-T</t>
  </si>
  <si>
    <t>CVD s termostatem, ramínko d. 210 mm</t>
  </si>
  <si>
    <t>SCHELL nástěnná umyvadlová armatura VITUS VW-AH-M</t>
  </si>
  <si>
    <t>nemocniční směšovací, ramínko d. 210 mm</t>
  </si>
  <si>
    <t>SCHELL nástěnná umyvadlová armatura VITUS VW-AH-T</t>
  </si>
  <si>
    <t>nemocniční s termostatem, ramínko d. 210 mm</t>
  </si>
  <si>
    <t>samouzavírací s termostatem, ramínko d. 270 mm</t>
  </si>
  <si>
    <t>samouzavírací směšovací, ramínko d. 270 mm</t>
  </si>
  <si>
    <t>spouštěcí s termostatem, ramínko d. 270 mm</t>
  </si>
  <si>
    <t xml:space="preserve">směšovací, ramínko d. 270 mm </t>
  </si>
  <si>
    <t>CVD s termostatem, ramínko d. 270 mm</t>
  </si>
  <si>
    <t>nemocniční směšovací, ramínko d. 270 mm</t>
  </si>
  <si>
    <t>nemocniční s termostatem, ramínko d. 270 mm</t>
  </si>
  <si>
    <t xml:space="preserve">samouzavírací směšovací, ramínko d. 270 mm </t>
  </si>
  <si>
    <t>018740099</t>
  </si>
  <si>
    <t>SCHELL magnetický ventil kartušový</t>
  </si>
  <si>
    <t>pro termickou dezinfekci 6V</t>
  </si>
  <si>
    <t>019250099</t>
  </si>
  <si>
    <t>SCHELL přihrádka na baterie VITUS</t>
  </si>
  <si>
    <t>vč. baterií</t>
  </si>
  <si>
    <t>021520699</t>
  </si>
  <si>
    <t>021560699</t>
  </si>
  <si>
    <t>021570699</t>
  </si>
  <si>
    <t>021580699</t>
  </si>
  <si>
    <t>021590699</t>
  </si>
  <si>
    <t>021600699</t>
  </si>
  <si>
    <t>021610699</t>
  </si>
  <si>
    <t>SCHELL tlačítko PETIT SC-M</t>
  </si>
  <si>
    <t>vč. pérka a krytky</t>
  </si>
  <si>
    <t>SCHELL kroužek XERIS SC s omezením otáčení tlačítka</t>
  </si>
  <si>
    <t>pro HD-M i HD-K armatury</t>
  </si>
  <si>
    <t>průtok 5 litrů / min. (při tlaku 3 bary)</t>
  </si>
  <si>
    <t>SCHELL perlátor XERIS s klíčem</t>
  </si>
  <si>
    <t>SCHELL samouzavírací umyv.armatura XERIS SC small</t>
  </si>
  <si>
    <t>SCHELL samouzavírací umyv.armatura XERIS SC mid.</t>
  </si>
  <si>
    <t>054180699</t>
  </si>
  <si>
    <t>054190699</t>
  </si>
  <si>
    <t>SCHELL rohový regulační ventil PINT prodloužený o 26 mm</t>
  </si>
  <si>
    <t>102500699</t>
  </si>
  <si>
    <t>380mm 3/8"převl.matice M8x1 se zpětnou klapkou chr</t>
  </si>
  <si>
    <t>217000099</t>
  </si>
  <si>
    <t>217010099</t>
  </si>
  <si>
    <t>217020099</t>
  </si>
  <si>
    <t>SCHELL elektronický modul CELIS E</t>
  </si>
  <si>
    <t>vč.držáku a šroubů</t>
  </si>
  <si>
    <t>provedení od 09/15</t>
  </si>
  <si>
    <t>SCHELL elektronický modul PURIS/VENUS E na síť</t>
  </si>
  <si>
    <t>SCHELL elektronický modul PURIS/VENUS E na baterie</t>
  </si>
  <si>
    <t>221680099</t>
  </si>
  <si>
    <t>pro termickou dezinfekci armatur VITUS</t>
  </si>
  <si>
    <t>230820699</t>
  </si>
  <si>
    <t>230880699</t>
  </si>
  <si>
    <t>230881599</t>
  </si>
  <si>
    <t>231030699</t>
  </si>
  <si>
    <t>231040699</t>
  </si>
  <si>
    <t>231070699</t>
  </si>
  <si>
    <t>231080699</t>
  </si>
  <si>
    <t>SCHELL tlačítko termostatu</t>
  </si>
  <si>
    <t>pro sprchové panely</t>
  </si>
  <si>
    <t>um. hmota, chrom, bez kartuše</t>
  </si>
  <si>
    <t>um. hmota, bílá, bez kartuše</t>
  </si>
  <si>
    <t>vč. pérka</t>
  </si>
  <si>
    <t>SCHELL ovládací deska WC EDITION ECO</t>
  </si>
  <si>
    <t>SCHELL tlačítko termostatu VITUS</t>
  </si>
  <si>
    <t>SCHELL tlačítko VITUS</t>
  </si>
  <si>
    <t>SCHELL tlačítko XERIS SC-M</t>
  </si>
  <si>
    <t>SCHELL tlačítko XERIS SC-V</t>
  </si>
  <si>
    <t>spouštěcí, chrom</t>
  </si>
  <si>
    <t>247650699</t>
  </si>
  <si>
    <t>247660699</t>
  </si>
  <si>
    <t>247670699</t>
  </si>
  <si>
    <t>247680699</t>
  </si>
  <si>
    <t>SCHELL výtokové ramínko VITUS 110mm</t>
  </si>
  <si>
    <t>SCHELL výtokové ramínko VITUS 170mm</t>
  </si>
  <si>
    <t>SCHELL výtokové ramínko VITUS 230mm</t>
  </si>
  <si>
    <t>SCHELL výtokové ramínko LINUS/VITUS 110mm</t>
  </si>
  <si>
    <t>SCHELL výtokové ramínko LINUS/VITUS 170mm</t>
  </si>
  <si>
    <t>SCHELL výtokové ramínko LINUS/VITUS 230mm</t>
  </si>
  <si>
    <t>SCHELL výtokové koleno VITUS</t>
  </si>
  <si>
    <t>259900099</t>
  </si>
  <si>
    <t>259920099</t>
  </si>
  <si>
    <t>SCHELL připevňovací sada Petit SC-M</t>
  </si>
  <si>
    <t>pro nástěnné umyvadlové armatury</t>
  </si>
  <si>
    <t>291890699</t>
  </si>
  <si>
    <t>291910699</t>
  </si>
  <si>
    <t>291920699</t>
  </si>
  <si>
    <t>SCHELL sprchová sada VITUS</t>
  </si>
  <si>
    <t>flexi-hadice d. 1500 mm, tyč d. 920 mm</t>
  </si>
  <si>
    <t>ke sprchové sadě VITUS, chrom</t>
  </si>
  <si>
    <t>s prodlouženou pákou</t>
  </si>
  <si>
    <t>SCHELL ruční sprchová hlavice</t>
  </si>
  <si>
    <t>SCHELL tlačítko termostatu Easy Grip</t>
  </si>
  <si>
    <t>295180099</t>
  </si>
  <si>
    <t>295190099</t>
  </si>
  <si>
    <t>295210099</t>
  </si>
  <si>
    <t>SCHELL adaptér k elektromagnetickému ventilu</t>
  </si>
  <si>
    <t>pro podomítkové armatury</t>
  </si>
  <si>
    <t>SCHELL zpětná klapka DN10</t>
  </si>
  <si>
    <t>SCHELL krytka</t>
  </si>
  <si>
    <t>296510099</t>
  </si>
  <si>
    <t>SCHELL kartuše samouzavírací pro PETIT SC</t>
  </si>
  <si>
    <t>typ II z DR-mosazi odolné proti odzinkování</t>
  </si>
  <si>
    <t>SCHELL samouzavírací kartuše VITUS SC-T</t>
  </si>
  <si>
    <t>SCHELL nemocniční ovládací páka VITUS AH-M</t>
  </si>
  <si>
    <t>SCHELL směšovací kartuše VITUS AH-M</t>
  </si>
  <si>
    <t>SCHELL nemocniční ovládací páka k termostatu VITUS AH-T</t>
  </si>
  <si>
    <t>442020699</t>
  </si>
  <si>
    <t>480550699</t>
  </si>
  <si>
    <t>480690699</t>
  </si>
  <si>
    <t>SCHELL ovládací tlačítko k samouzavírací armatuře panelu</t>
  </si>
  <si>
    <t>LINUS DP-SC-T</t>
  </si>
  <si>
    <t>LINUS DP-SC-M</t>
  </si>
  <si>
    <t>502910699</t>
  </si>
  <si>
    <t>SCHELL splachovací trubka lomená</t>
  </si>
  <si>
    <t>510100099</t>
  </si>
  <si>
    <t>510130099</t>
  </si>
  <si>
    <t>510140099</t>
  </si>
  <si>
    <t>510150099</t>
  </si>
  <si>
    <t>SCHELL prodlužovací kabel pro senzorové armatury</t>
  </si>
  <si>
    <t>CELIS, VENUS, SCHELLTRONIC, provedení od 05/2015</t>
  </si>
  <si>
    <t>SCHELL náhradní sada pro senzorové armatury PURIS a VENUS</t>
  </si>
  <si>
    <t>na baterie</t>
  </si>
  <si>
    <t>délka 5 m</t>
  </si>
  <si>
    <t>délka 10 m</t>
  </si>
  <si>
    <t>SCHELL připojovací kabel pro termickou dezinfekci</t>
  </si>
  <si>
    <t>SCHELL sada o-kroužků ke sprchové hlavici COMFORT</t>
  </si>
  <si>
    <t>661900099</t>
  </si>
  <si>
    <t>699560699</t>
  </si>
  <si>
    <t>699670699</t>
  </si>
  <si>
    <t>699680699</t>
  </si>
  <si>
    <t xml:space="preserve">SCHELL tlačítko piezo 12 V </t>
  </si>
  <si>
    <t>pro sprchové armatury</t>
  </si>
  <si>
    <t>SCHELL krytka VITUS</t>
  </si>
  <si>
    <t>782410099</t>
  </si>
  <si>
    <t>SCHELL nástrčný klíč VITUS</t>
  </si>
  <si>
    <t>4021163161441</t>
  </si>
  <si>
    <t>4021163161458</t>
  </si>
  <si>
    <t>4021163161465</t>
  </si>
  <si>
    <t>4021163161472</t>
  </si>
  <si>
    <t>4021163161489</t>
  </si>
  <si>
    <t>4021163161496</t>
  </si>
  <si>
    <t>pro podomítkovou sprch.armaturu pákovou</t>
  </si>
  <si>
    <t>pro podomítkovou umyv.armaturu pákovou</t>
  </si>
  <si>
    <t>SCHELL ovladač teploty MODUS E</t>
  </si>
  <si>
    <t>SCHELL ovládací páka Modus EH</t>
  </si>
  <si>
    <t>SCHELL otočná páka Modus K</t>
  </si>
  <si>
    <t>SCHELL připevňovací sada</t>
  </si>
  <si>
    <t>k umyvadlovým armaturám</t>
  </si>
  <si>
    <t>3/8" chrom pro ventily na vedlejší připojení nebo dřezové</t>
  </si>
  <si>
    <t>SCHELL armatura s filtrem</t>
  </si>
  <si>
    <t>3/4" k připojovacím ventilům pračky/myčky chrom</t>
  </si>
  <si>
    <t>SCHELL zpětná klapka vkládací</t>
  </si>
  <si>
    <t>k připojovacím flexi-hadicím armatur</t>
  </si>
  <si>
    <t>SCHELL perlátor ECO (5 l / min.)</t>
  </si>
  <si>
    <t>k umyvadlovým armaturám SCHELL chrom</t>
  </si>
  <si>
    <t>SCHELL směšovací kartuše LINUS D-EH-M</t>
  </si>
  <si>
    <t>k podomítkovým sprch.pákovým armaturám</t>
  </si>
  <si>
    <t>k podomítkovým sprch.nebo umyv.pákovým armaturám</t>
  </si>
  <si>
    <t>SCHELL posuvná krytka LINUS</t>
  </si>
  <si>
    <t>SCHELL WC kartuše EDITION ND</t>
  </si>
  <si>
    <t>500mm 3/8" šroubení a nátrubek10mm volně</t>
  </si>
  <si>
    <t>4021163149500</t>
  </si>
  <si>
    <t>102060699</t>
  </si>
  <si>
    <t>500mm 3/8" šroubení a nátrubek 10mm chr.</t>
  </si>
  <si>
    <t>4021163149470</t>
  </si>
  <si>
    <t>102070699</t>
  </si>
  <si>
    <t>1000mm 3/8" šroubení a nátrubek 10mm chr.</t>
  </si>
  <si>
    <t>4021163149487</t>
  </si>
  <si>
    <t>102100699</t>
  </si>
  <si>
    <t>300mm 3/8" převl.matice a nátrubek 10mm chr.</t>
  </si>
  <si>
    <t>4021163149517</t>
  </si>
  <si>
    <t>102110699</t>
  </si>
  <si>
    <t>500mm 3/8" převl.matice. a nátrubek 10mm chr.</t>
  </si>
  <si>
    <t>4021163102529</t>
  </si>
  <si>
    <t>4021163102598</t>
  </si>
  <si>
    <t>4021163102611</t>
  </si>
  <si>
    <t>4021163131451</t>
  </si>
  <si>
    <t>4021163131468</t>
  </si>
  <si>
    <t>4021163135282</t>
  </si>
  <si>
    <t>4021163129861</t>
  </si>
  <si>
    <t>4021163129977</t>
  </si>
  <si>
    <t>4021163129878</t>
  </si>
  <si>
    <t>4021163129885</t>
  </si>
  <si>
    <t>4021163129984</t>
  </si>
  <si>
    <t>4021163129991</t>
  </si>
  <si>
    <t>4021163131536</t>
  </si>
  <si>
    <t>4021163103670</t>
  </si>
  <si>
    <t>4021163103687</t>
  </si>
  <si>
    <t>4021163103717</t>
  </si>
  <si>
    <t>4021163104349</t>
  </si>
  <si>
    <t>096560699</t>
  </si>
  <si>
    <t>096570699</t>
  </si>
  <si>
    <t>101000699</t>
  </si>
  <si>
    <t>101020699</t>
  </si>
  <si>
    <t>4021163148268</t>
  </si>
  <si>
    <t>pro Schellomat 02 238 0699 a 02 202 0699</t>
  </si>
  <si>
    <t>008020899</t>
  </si>
  <si>
    <t>SCHELL sprchový panel LINUS DP-SC-T</t>
  </si>
  <si>
    <t>samouzavírací s termostatem, elox.hliník</t>
  </si>
  <si>
    <t>4021163151510</t>
  </si>
  <si>
    <t>008030899</t>
  </si>
  <si>
    <t>SCHELL sprchový panel LINUS DP-SC-M</t>
  </si>
  <si>
    <t>samouzavírací směšovací, elox.hliník</t>
  </si>
  <si>
    <t>4021163151527</t>
  </si>
  <si>
    <t>008040899</t>
  </si>
  <si>
    <t>SCHELL sprchový panel LINUS DP-SC-V</t>
  </si>
  <si>
    <t>samouzavírací-na předmíchanou nebo studenou vodu</t>
  </si>
  <si>
    <t>samouzavírací-směšovací</t>
  </si>
  <si>
    <t>samouzavírací-směšovací chrom</t>
  </si>
  <si>
    <t>samouzavírací-směšovací nerez</t>
  </si>
  <si>
    <t>samouzavírací-na předmíchanou vodu, chrom</t>
  </si>
  <si>
    <t>samouzavírací-na předmíchanou vodu, nerez</t>
  </si>
  <si>
    <t>110mm výtokové ramínko samouzavírací směšovací, chrom</t>
  </si>
  <si>
    <t>170mm výtokové ramínko samouzavírací směšovací, chrom</t>
  </si>
  <si>
    <t>170mm výtokové ramínko samouzavírací směšovací, nerez</t>
  </si>
  <si>
    <t>230mm výtokové ramínko samouzavírací směšovací, chrom</t>
  </si>
  <si>
    <t>285050699</t>
  </si>
  <si>
    <t>285110699</t>
  </si>
  <si>
    <t>285120699</t>
  </si>
  <si>
    <t>SCHELL nástrčný klíč 6 mm</t>
  </si>
  <si>
    <t>6 V se zásuvkou</t>
  </si>
  <si>
    <t>s novou strukturou programu od dubna 2003</t>
  </si>
  <si>
    <t>6 V s předfiltrem</t>
  </si>
  <si>
    <t>provedení od dubna 2003</t>
  </si>
  <si>
    <t>bez baterie</t>
  </si>
  <si>
    <t>s páčkou 1/2" chrom</t>
  </si>
  <si>
    <t>s páčkou 3/4" chrom</t>
  </si>
  <si>
    <t>pr.:8mm 500mm chrom</t>
  </si>
  <si>
    <t>pr.:8mm 1000mm chrom</t>
  </si>
  <si>
    <t>SCHELL měděná trubka 3/8" s obrubou</t>
  </si>
  <si>
    <t>SCHELL měděná trubka 1/2" s obrubou</t>
  </si>
  <si>
    <t>SCHELL měděná trubka 3/8"s obrubou 1/2"s obrubou</t>
  </si>
  <si>
    <t>SCHELL splachovací trubka zahnutá</t>
  </si>
  <si>
    <t>SCHELL standardní posuvná rozeta</t>
  </si>
  <si>
    <t>SCHELL posuvná rozeta</t>
  </si>
  <si>
    <t>SCHELL rozeta</t>
  </si>
  <si>
    <t>294200099</t>
  </si>
  <si>
    <t>294210699</t>
  </si>
  <si>
    <t>444020699</t>
  </si>
  <si>
    <t>487000699</t>
  </si>
  <si>
    <t>487020699</t>
  </si>
  <si>
    <t>487070699</t>
  </si>
  <si>
    <t>487080699</t>
  </si>
  <si>
    <t>487100699</t>
  </si>
  <si>
    <t>1/2" chrom mit RV mit ASAG</t>
  </si>
  <si>
    <t>300mm 3/8"převl.matice a 3/8"koleno chr.volně</t>
  </si>
  <si>
    <t>4021163149593</t>
  </si>
  <si>
    <t>102200699</t>
  </si>
  <si>
    <t>300mm 3/8" převl.matice a 1/2" převl.matice chrom</t>
  </si>
  <si>
    <t>4021163149609</t>
  </si>
  <si>
    <t>102210699</t>
  </si>
  <si>
    <t>4021163140538</t>
  </si>
  <si>
    <t>014580099</t>
  </si>
  <si>
    <t>015030099</t>
  </si>
  <si>
    <t>4021163151107</t>
  </si>
  <si>
    <t>015040099</t>
  </si>
  <si>
    <t>4021163150902</t>
  </si>
  <si>
    <t>015130099</t>
  </si>
  <si>
    <t>4021163151114</t>
  </si>
  <si>
    <t>015250099</t>
  </si>
  <si>
    <t>4021163155204</t>
  </si>
  <si>
    <t>015260099</t>
  </si>
  <si>
    <t>4021163155228</t>
  </si>
  <si>
    <t>015270099</t>
  </si>
  <si>
    <t>4021163155198</t>
  </si>
  <si>
    <t>015280099</t>
  </si>
  <si>
    <t>4021163155181</t>
  </si>
  <si>
    <t>015290099</t>
  </si>
  <si>
    <t>4021163155211</t>
  </si>
  <si>
    <t>015300099</t>
  </si>
  <si>
    <t>4021163155174</t>
  </si>
  <si>
    <t>015370099</t>
  </si>
  <si>
    <t>4021163153347</t>
  </si>
  <si>
    <t>015380099</t>
  </si>
  <si>
    <t>4021163153354</t>
  </si>
  <si>
    <t>015440099</t>
  </si>
  <si>
    <t>4021163155532</t>
  </si>
  <si>
    <t>015462899</t>
  </si>
  <si>
    <t>4021163155563</t>
  </si>
  <si>
    <t>015482899</t>
  </si>
  <si>
    <t>4021163155617</t>
  </si>
  <si>
    <t>015500099</t>
  </si>
  <si>
    <t>4021163156096</t>
  </si>
  <si>
    <t>019002899</t>
  </si>
  <si>
    <t>4021163153989</t>
  </si>
  <si>
    <t>019022899</t>
  </si>
  <si>
    <t>4021163154009</t>
  </si>
  <si>
    <t>019040099</t>
  </si>
  <si>
    <t>4021163155709</t>
  </si>
  <si>
    <t>021410699</t>
  </si>
  <si>
    <t>4021163156058</t>
  </si>
  <si>
    <t>021420699</t>
  </si>
  <si>
    <t>4021163156065</t>
  </si>
  <si>
    <t>021440699</t>
  </si>
  <si>
    <t>4021163156805</t>
  </si>
  <si>
    <t>021450699</t>
  </si>
  <si>
    <t>4021163156799</t>
  </si>
  <si>
    <t>022040699</t>
  </si>
  <si>
    <t>4021163100464</t>
  </si>
  <si>
    <t>028140699</t>
  </si>
  <si>
    <t>4021163154238</t>
  </si>
  <si>
    <t>028141599</t>
  </si>
  <si>
    <t>4021163154245</t>
  </si>
  <si>
    <t>028142899</t>
  </si>
  <si>
    <t>4021163154252</t>
  </si>
  <si>
    <t>028150699</t>
  </si>
  <si>
    <t>4021163154269</t>
  </si>
  <si>
    <t>028151599</t>
  </si>
  <si>
    <t>4021163154283</t>
  </si>
  <si>
    <t>028152899</t>
  </si>
  <si>
    <t>4021163154276</t>
  </si>
  <si>
    <t>028240699</t>
  </si>
  <si>
    <t>4021163155594</t>
  </si>
  <si>
    <t>028250699</t>
  </si>
  <si>
    <t>4021163155600</t>
  </si>
  <si>
    <t>049510699</t>
  </si>
  <si>
    <t>4021163155075</t>
  </si>
  <si>
    <t>049520699</t>
  </si>
  <si>
    <t>4021163155570</t>
  </si>
  <si>
    <t>052040699</t>
  </si>
  <si>
    <t>4021163150179</t>
  </si>
  <si>
    <t>050640699</t>
  </si>
  <si>
    <t>4021163156157</t>
  </si>
  <si>
    <t>065520699</t>
  </si>
  <si>
    <t>4021163155105</t>
  </si>
  <si>
    <t>065530699</t>
  </si>
  <si>
    <t>4021163155112</t>
  </si>
  <si>
    <t>065540699</t>
  </si>
  <si>
    <t>4021163155129</t>
  </si>
  <si>
    <t>065550699</t>
  </si>
  <si>
    <t>4021163155136</t>
  </si>
  <si>
    <t>065560699</t>
  </si>
  <si>
    <t>4021163155143</t>
  </si>
  <si>
    <t>065570699</t>
  </si>
  <si>
    <t>4021163155150</t>
  </si>
  <si>
    <t>084800699</t>
  </si>
  <si>
    <t>4021163148817</t>
  </si>
  <si>
    <t>065581299</t>
  </si>
  <si>
    <t>4021163106145</t>
  </si>
  <si>
    <t>4021163106213</t>
  </si>
  <si>
    <t>SCHELL sprchový panel LINUS DP-C-T s term.dezinfekcí</t>
  </si>
  <si>
    <t>CVD-tlačítko, 12V</t>
  </si>
  <si>
    <t>4021163159370</t>
  </si>
  <si>
    <t>4021163115208</t>
  </si>
  <si>
    <t>4021163115222</t>
  </si>
  <si>
    <t>SCHELL podomítkový splachovač WC COMPACT II ND</t>
  </si>
  <si>
    <t>na nízký tlak, s předuzávěrem 1"</t>
  </si>
  <si>
    <t>SCHELL sprchový panel LINUS DP-P-T s term.dezinfekcí</t>
  </si>
  <si>
    <t>SCHELL elektr.umyvadlová armatura MODUS E</t>
  </si>
  <si>
    <t>9 V</t>
  </si>
  <si>
    <t>k magnetickému ventilu d=55mm 3/4" vnější závit</t>
  </si>
  <si>
    <t>SCHELL objímka</t>
  </si>
  <si>
    <t>k magnetickému ventilu d=68mm 3/4" vnější závit</t>
  </si>
  <si>
    <t>se sledováním prostoru</t>
  </si>
  <si>
    <t>4021163149944</t>
  </si>
  <si>
    <t>102120699</t>
  </si>
  <si>
    <t>1000mm 3/8" převl.matice.a nátrubek 10mm chr.</t>
  </si>
  <si>
    <t>4021163149524</t>
  </si>
  <si>
    <t>102130699</t>
  </si>
  <si>
    <t>300mm 1/2" převl.matice. a nátrubek 10mm chr.</t>
  </si>
  <si>
    <t>4021163149531</t>
  </si>
  <si>
    <t>102140699</t>
  </si>
  <si>
    <t>500mm 1/2" převl.matice. a nátrubek 10mm chr.</t>
  </si>
  <si>
    <t>4021163149548</t>
  </si>
  <si>
    <t>102150699</t>
  </si>
  <si>
    <t>300mm se 2 převl.maticemi 3/8" chrom</t>
  </si>
  <si>
    <t>4021163149555</t>
  </si>
  <si>
    <t>102160699</t>
  </si>
  <si>
    <t>500mm se 2 převl.maticemi 3/8" chrom</t>
  </si>
  <si>
    <t>4021163149562</t>
  </si>
  <si>
    <t>102170699</t>
  </si>
  <si>
    <t>1000mm se 2 převl.maticemi 3/8" chrom</t>
  </si>
  <si>
    <t>4021163149579</t>
  </si>
  <si>
    <t>102180630</t>
  </si>
  <si>
    <t>200mm 3/8"převl.matice a 3/8"koleno chr.volně</t>
  </si>
  <si>
    <t>4021163149586</t>
  </si>
  <si>
    <t>102190630</t>
  </si>
  <si>
    <t>4021163146592</t>
  </si>
  <si>
    <t>018270099</t>
  </si>
  <si>
    <t>4021163146523</t>
  </si>
  <si>
    <t>018280699</t>
  </si>
  <si>
    <t>4021163146363</t>
  </si>
  <si>
    <t>018290699</t>
  </si>
  <si>
    <t>4021163146370</t>
  </si>
  <si>
    <t>018300699</t>
  </si>
  <si>
    <t>4021163146608</t>
  </si>
  <si>
    <t>018302899</t>
  </si>
  <si>
    <t>4021163146936</t>
  </si>
  <si>
    <t>018310699</t>
  </si>
  <si>
    <t>4021163146615</t>
  </si>
  <si>
    <t>018312899</t>
  </si>
  <si>
    <t>4021163146943</t>
  </si>
  <si>
    <t>018320699</t>
  </si>
  <si>
    <t>4021163146530</t>
  </si>
  <si>
    <t>018322899</t>
  </si>
  <si>
    <t>4021163146905</t>
  </si>
  <si>
    <t>018330699</t>
  </si>
  <si>
    <t>4021163146554</t>
  </si>
  <si>
    <t>018332899</t>
  </si>
  <si>
    <t>4021163146912</t>
  </si>
  <si>
    <t>018360699</t>
  </si>
  <si>
    <t>4021163146387</t>
  </si>
  <si>
    <t>018362899</t>
  </si>
  <si>
    <t>4021163146844</t>
  </si>
  <si>
    <t>018370699</t>
  </si>
  <si>
    <t>SCHELL nástěnná sprchová armatura VITUS VD-SC-T / o</t>
  </si>
  <si>
    <t>SCHELL nástěnná sprchová armatura VITUS VD-SC-M / o</t>
  </si>
  <si>
    <t>SCHELL nástěnná sprchová armatura VITUS VD-T / o</t>
  </si>
  <si>
    <t>SCHELL nástěnná sprchová armatura VITUS VD-EH-M / o</t>
  </si>
  <si>
    <t>SCHELL nástěnná sprchová armatura VITUS VD-C-T / o</t>
  </si>
  <si>
    <t>191140699</t>
  </si>
  <si>
    <t>191150699</t>
  </si>
  <si>
    <t>191160699</t>
  </si>
  <si>
    <t>SCHELL podomítkový ventil s rukojetí COMFORT</t>
  </si>
  <si>
    <t>4021163163346</t>
  </si>
  <si>
    <t>4021163163353</t>
  </si>
  <si>
    <t>4021163163360</t>
  </si>
  <si>
    <t>SCHELL upínací kroužek na vyrovnávání délky komplet</t>
  </si>
  <si>
    <t>SCHELL nástěnná podložka</t>
  </si>
  <si>
    <t>SCHELL distanční vložka</t>
  </si>
  <si>
    <t>SCHELL T-kus s převlečnou maticí</t>
  </si>
  <si>
    <t>pro 1-2 elektr. podomítkové armatury</t>
  </si>
  <si>
    <t>vč. 6 ks akalických baterií, typ AA</t>
  </si>
  <si>
    <t>SCHELL perlátor zabezpečený proti krádeži</t>
  </si>
  <si>
    <t>pro umyvadlové armatury PURIS / VENUS, chrom</t>
  </si>
  <si>
    <t>směšovací, chrom (model od r. 2006)</t>
  </si>
  <si>
    <t>SCHELL ovládací tlačítko PURIS SC-M</t>
  </si>
  <si>
    <t>022470699</t>
  </si>
  <si>
    <t>SCHELL tlakový splachovač WC SCHELLOMAT BASIC</t>
  </si>
  <si>
    <t>4021163141658</t>
  </si>
  <si>
    <t>022480699</t>
  </si>
  <si>
    <t>SV mit Serviceabsperrventil 3/4"chrom</t>
  </si>
  <si>
    <t>4021163141665</t>
  </si>
  <si>
    <t>022490699</t>
  </si>
  <si>
    <t>pro SCHELLOMAT tlakový splachovač WC</t>
  </si>
  <si>
    <t>pro VERONA podomítkový tlakový splachovač WC</t>
  </si>
  <si>
    <t>pro COMPACT/VERONA podomítkový tlakový splachovač pisoáru</t>
  </si>
  <si>
    <t>4021163118681</t>
  </si>
  <si>
    <t>4021163118728</t>
  </si>
  <si>
    <t>4021163118735</t>
  </si>
  <si>
    <t>4021163118766</t>
  </si>
  <si>
    <t>4021163118803</t>
  </si>
  <si>
    <t>4021163118834</t>
  </si>
  <si>
    <t>4021163118872</t>
  </si>
  <si>
    <t>4021163118896</t>
  </si>
  <si>
    <t>4021163118919</t>
  </si>
  <si>
    <t>4021163118988</t>
  </si>
  <si>
    <t>4021163119077</t>
  </si>
  <si>
    <t>4021163119268</t>
  </si>
  <si>
    <t>4021163119305</t>
  </si>
  <si>
    <t>4021163119473</t>
  </si>
  <si>
    <t>4021163119503</t>
  </si>
  <si>
    <t>4021163119626</t>
  </si>
  <si>
    <t>4021163119664</t>
  </si>
  <si>
    <t>4021163119923</t>
  </si>
  <si>
    <t>4021163120080</t>
  </si>
  <si>
    <t>4021163131482</t>
  </si>
  <si>
    <t>4021163132199</t>
  </si>
  <si>
    <t>4021163120790</t>
  </si>
  <si>
    <t>4021163120813</t>
  </si>
  <si>
    <t>4021163120943</t>
  </si>
  <si>
    <t>4021163132281</t>
  </si>
  <si>
    <t>4021163128567</t>
  </si>
  <si>
    <t>4021163137880</t>
  </si>
  <si>
    <t>4021163122299</t>
  </si>
  <si>
    <t>4021163122343</t>
  </si>
  <si>
    <t>4021163122718</t>
  </si>
  <si>
    <t>4021163122749</t>
  </si>
  <si>
    <t>4021163122831</t>
  </si>
  <si>
    <t>4021163122855</t>
  </si>
  <si>
    <t>4021163122947</t>
  </si>
  <si>
    <t>4021163122985</t>
  </si>
  <si>
    <t>4021163123029</t>
  </si>
  <si>
    <t>4021163123067</t>
  </si>
  <si>
    <t>4021163123081</t>
  </si>
  <si>
    <t>4021163123210</t>
  </si>
  <si>
    <t>4021163123227</t>
  </si>
  <si>
    <t>4021163138252</t>
  </si>
  <si>
    <t>296250099</t>
  </si>
  <si>
    <t>296260099</t>
  </si>
  <si>
    <t>296280099</t>
  </si>
  <si>
    <t>SCHELL kartuše pro WC COMPACT II EDITION</t>
  </si>
  <si>
    <t>4021163152340</t>
  </si>
  <si>
    <t>4021163152333</t>
  </si>
  <si>
    <t>4021163152357</t>
  </si>
  <si>
    <t>SCHELL kartuše pro pisoár COMPACT II EDITION</t>
  </si>
  <si>
    <t>ECO</t>
  </si>
  <si>
    <t>230140699</t>
  </si>
  <si>
    <t>230360699</t>
  </si>
  <si>
    <t>233010099</t>
  </si>
  <si>
    <t>235020699</t>
  </si>
  <si>
    <t>3/4" chrom pro ventily na vedlejší připojení</t>
  </si>
  <si>
    <t>chrom pro  POLAR/POLAR SET</t>
  </si>
  <si>
    <t>pro POLAR / POLAR Set</t>
  </si>
  <si>
    <t>pro SCHELLOMAT tlakový splachovač pisoáru</t>
  </si>
  <si>
    <t>pro SCHELLOMAT tlakový splachovač pisoáru chrom</t>
  </si>
  <si>
    <t>230420699</t>
  </si>
  <si>
    <t>SCHELL ovládací tlačítko s pérkem</t>
  </si>
  <si>
    <t>pro tlakový splachovač WC SILENT ECO chrom</t>
  </si>
  <si>
    <t>4021163143669</t>
  </si>
  <si>
    <t>230430699</t>
  </si>
  <si>
    <t>699820399</t>
  </si>
  <si>
    <t>vč. omezovače horké vody</t>
  </si>
  <si>
    <t>se zpětnou klapkou a přivzdušněním 3/4" chrom</t>
  </si>
  <si>
    <t>se zpětnou klapkou s přivzdušněním 3/8" chrom</t>
  </si>
  <si>
    <t>se zpětnou klapkou s přivzdušněním s ASAG 1/2" chrom</t>
  </si>
  <si>
    <t>vnitřní závit 1/2" chrom s připojením hadice</t>
  </si>
  <si>
    <t>1/2"chrom se dvěma připoji hadic</t>
  </si>
  <si>
    <t>se zpětnou klapkou 3/8"chrom</t>
  </si>
  <si>
    <t>SCHELL T-kus</t>
  </si>
  <si>
    <t>SCHELL rohový regulační ventil COMFORT</t>
  </si>
  <si>
    <t>SCHELL rohový regulační ventil COMFORT 1/2" chrom</t>
  </si>
  <si>
    <t>SCHELL rohový regulační ventil 1/2"chrom</t>
  </si>
  <si>
    <t>SCHELL sada rohových regulačních ventilů COMFORT 3/8"chrom</t>
  </si>
  <si>
    <t>SCHELL rohový regulační ventil COMFORT 3/8"</t>
  </si>
  <si>
    <t>SCHELL rohový regulační ventil COMFORT 1/2"</t>
  </si>
  <si>
    <t>SCHELL rohový regulační ventil COMFORT 3/8"x12</t>
  </si>
  <si>
    <t>SCHELL rohový regulační ventil COMFORT 1/2"x15</t>
  </si>
  <si>
    <t>SCHELL rohový regulační ventil COMFORT 1/2"x16</t>
  </si>
  <si>
    <t>SCHELL rohový regulační ventil COMFORT 1/2"x17</t>
  </si>
  <si>
    <t>SCHELL rohový regulační ventil</t>
  </si>
  <si>
    <t>SCHELL rohový regulační ventil s normalním filtrem</t>
  </si>
  <si>
    <t>SCHELL rohový regulační ventil QUICK</t>
  </si>
  <si>
    <t>SCHELL šikmý ventil COMFORT</t>
  </si>
  <si>
    <t>SCHELL přímé šroubení</t>
  </si>
  <si>
    <t>SCHELL rohové šroubení</t>
  </si>
  <si>
    <t>SCHELL rohové šroubení 1/2"vnější z. x1/2" vnější závit</t>
  </si>
  <si>
    <t>SCHELL rohové šroubení 1/2"vnější z. x3/8" vnější závit</t>
  </si>
  <si>
    <t>SCHELLTRONIC Benelux 9 V chrom</t>
  </si>
  <si>
    <t>230 V</t>
  </si>
  <si>
    <t>SCHELLTRONIC 9 V chrom</t>
  </si>
  <si>
    <t>nerez</t>
  </si>
  <si>
    <t>1/2" pr.:65mm nerez</t>
  </si>
  <si>
    <t>SCHELL páčka ke splachovači Schellomat</t>
  </si>
  <si>
    <t>SCHELL západkové pouzdro s podpůrnou objímkou</t>
  </si>
  <si>
    <t>SCHELL měděná trubka 1/2" s pájenou vsuvkou</t>
  </si>
  <si>
    <t>SCHELL měděná trubka 3/4" s pájenou vsuvkou</t>
  </si>
  <si>
    <t>SCHELL splachovací trubka</t>
  </si>
  <si>
    <t>SCHELL-splachovací trubka</t>
  </si>
  <si>
    <t>SCHELL šroubení k hadici</t>
  </si>
  <si>
    <t>4021163106220</t>
  </si>
  <si>
    <t>4021163106275</t>
  </si>
  <si>
    <t>4021163106282</t>
  </si>
  <si>
    <t>4021163106312</t>
  </si>
  <si>
    <t>4021163106343</t>
  </si>
  <si>
    <t>4021163106404</t>
  </si>
  <si>
    <t>4021163106428</t>
  </si>
  <si>
    <t>4021163106435</t>
  </si>
  <si>
    <t>4021163106459</t>
  </si>
  <si>
    <t>4021163107579</t>
  </si>
  <si>
    <t>4021163107593</t>
  </si>
  <si>
    <t>POLAR II Set i POLAR II, matný chom</t>
  </si>
  <si>
    <t>776460099</t>
  </si>
  <si>
    <t>4021163159431</t>
  </si>
  <si>
    <t>054050699</t>
  </si>
  <si>
    <t>054060699</t>
  </si>
  <si>
    <t>054070699</t>
  </si>
  <si>
    <t>1/2" chrom pro místa s jedním přípojem</t>
  </si>
  <si>
    <t>1/2"chrom pro ohřívače</t>
  </si>
  <si>
    <t>3/4"chrom pro připojení na nástěnné armatury</t>
  </si>
  <si>
    <t>3/8"chrom pro ohřívače</t>
  </si>
  <si>
    <t>se zpětnou klapkou a přivzdušněním 1/2" chrom</t>
  </si>
  <si>
    <t>se zpětnou klapkou a přivzdušněním 1/2" matný chrom</t>
  </si>
  <si>
    <t>se zpětnou klapkou a přivzdušněním 3/4" matný chrom</t>
  </si>
  <si>
    <t>se zástrčkou a šrouby</t>
  </si>
  <si>
    <t>015180099</t>
  </si>
  <si>
    <t>SCHELL upevňovací šroub CELIS E</t>
  </si>
  <si>
    <t>015210699</t>
  </si>
  <si>
    <t>SCHELL regulátor teploty CELIS E komplet</t>
  </si>
  <si>
    <t>SCHELL  podomítková sada Masterbox  WBD-E-M</t>
  </si>
  <si>
    <t>elektronická-směšovací</t>
  </si>
  <si>
    <t>SCHELL podomítková sprcha LINUS BASIC D-C-M</t>
  </si>
  <si>
    <t>030740099</t>
  </si>
  <si>
    <t>030750099</t>
  </si>
  <si>
    <t>030770099</t>
  </si>
  <si>
    <t>030890099</t>
  </si>
  <si>
    <t>030760099</t>
  </si>
  <si>
    <t>4021163162837</t>
  </si>
  <si>
    <t>4021163161953</t>
  </si>
  <si>
    <t>4021163161946</t>
  </si>
  <si>
    <t>4021163161939</t>
  </si>
  <si>
    <t>4021163162295</t>
  </si>
  <si>
    <t>SCHELL umyvadlový podomítkový modul MONTUS</t>
  </si>
  <si>
    <t>pro jednootvorová umyvadla</t>
  </si>
  <si>
    <t>SCHELL pisoárový podomítkový modul MONTUS COMPACT II</t>
  </si>
  <si>
    <t>pro urinály se zadním přívodem (náhrada za 03 282 0099)</t>
  </si>
  <si>
    <t>SCHELL WC podomítkový modul MONTUS COMPACT II</t>
  </si>
  <si>
    <t>k závěsným WC, vč. tlakového splachovače</t>
  </si>
  <si>
    <t>SCHELL pisoárový podomítkový modul MONTUS COMPACT II LC</t>
  </si>
  <si>
    <t>pro urinály se zadním přívodem (náhrada za 03 283 0099)</t>
  </si>
  <si>
    <t>SCHELL sada uchycení ke stěně (150-210 mm)</t>
  </si>
  <si>
    <t>k modulům MONTUS (náhrada za obj.č. 03 258 0099)</t>
  </si>
  <si>
    <t>054280699</t>
  </si>
  <si>
    <t>054310699</t>
  </si>
  <si>
    <t>SCHELL rohový regulační ventil COMFORT s filtrem</t>
  </si>
  <si>
    <t>SCHELL rohový regulační ventil COMFORT s filtrem 1/2"x3/8"</t>
  </si>
  <si>
    <t>chrom, se sv. šroubením a závitem AGAG (náhrada obj.č. 049490699)</t>
  </si>
  <si>
    <t>1/2" x 1/2", chrom (náhrada obj.č. 05 203 0699)</t>
  </si>
  <si>
    <t>4021163164169</t>
  </si>
  <si>
    <t>4021163164190</t>
  </si>
  <si>
    <t>Cena 2018</t>
  </si>
  <si>
    <t>054290699</t>
  </si>
  <si>
    <t>SCHELL rohový regulační ventil COMFORT s filtrem 3/8"x3/8"</t>
  </si>
  <si>
    <t>chrom (náhrada obj.č. 050630699)</t>
  </si>
  <si>
    <t>4021163164176</t>
  </si>
  <si>
    <t>SCHELL kartuše samouzavírací pro PURIS / PETIT / XERIS SC - M</t>
  </si>
  <si>
    <t>054400699</t>
  </si>
  <si>
    <t>SCHELL přístrojový ventil COMFORT s horním ovládáním</t>
  </si>
  <si>
    <t>1/2" x 3/4", zkrácený, chrom</t>
  </si>
  <si>
    <t>4021163166200</t>
  </si>
  <si>
    <t>222370099</t>
  </si>
  <si>
    <t>222380099</t>
  </si>
  <si>
    <t>222390099</t>
  </si>
  <si>
    <t>222400099</t>
  </si>
  <si>
    <t>SCHELL náhradní vršek pro podomítkový ventil COMFORT 1/2"</t>
  </si>
  <si>
    <t>SCHELL náhradní vršek pro podomítkový ventil COMFORT 3/4"</t>
  </si>
  <si>
    <t>SCHELL náhradní vršek pro podomítkový ventil COMFORT 1"</t>
  </si>
  <si>
    <t>SCHELL prodlužovací sada k podomítkovým ventilům COMFORT</t>
  </si>
  <si>
    <t>4021163133476</t>
  </si>
  <si>
    <t>4021163133483</t>
  </si>
  <si>
    <t>4021163133490</t>
  </si>
  <si>
    <t>4021163133469</t>
  </si>
  <si>
    <t>prodloužení 40 mm</t>
  </si>
  <si>
    <t>4021163164213</t>
  </si>
  <si>
    <t>SCHELL sada náhradních o-kroužků</t>
  </si>
  <si>
    <t>258960099</t>
  </si>
  <si>
    <t>230740699</t>
  </si>
  <si>
    <t>296860699</t>
  </si>
  <si>
    <t>Cena 2020</t>
  </si>
  <si>
    <t>SCHELL nalepovací izolační manžeta proti vodě 425x525 mm</t>
  </si>
  <si>
    <t>SCHELL nalepovací izolační manžeta proti vodě 425x425 mm</t>
  </si>
  <si>
    <t>009190099</t>
  </si>
  <si>
    <t>009200099</t>
  </si>
  <si>
    <t>(náhrada za obj.č. 01 857 0099)</t>
  </si>
  <si>
    <t>4021163167801</t>
  </si>
  <si>
    <t>4021163167818</t>
  </si>
  <si>
    <t>pro armatury s termostatem (náhrada za obj.č. 01 856 0099)</t>
  </si>
  <si>
    <t>009160099</t>
  </si>
  <si>
    <t>297160099</t>
  </si>
  <si>
    <t>297210099</t>
  </si>
  <si>
    <t>4021163167016</t>
  </si>
  <si>
    <t>4021163167443</t>
  </si>
  <si>
    <t>SCHELL SSC Bluetooth® Modul</t>
  </si>
  <si>
    <t>4021163166187</t>
  </si>
  <si>
    <t>k propojení el.armatur s aplikací v mobilním telefonu</t>
  </si>
  <si>
    <t>019530699</t>
  </si>
  <si>
    <t>SCHELL elektr.umyvadlová nástěnná armatura MODUS E</t>
  </si>
  <si>
    <t xml:space="preserve">HD-K na studenou vodu na baterie 6V, ramínko 187 mm, chrom </t>
  </si>
  <si>
    <t>019540699</t>
  </si>
  <si>
    <t xml:space="preserve">HD-K na studenou vodu na baterie 6V, ramínko 230 mm, chrom </t>
  </si>
  <si>
    <t>4021163168822</t>
  </si>
  <si>
    <t>4021163168815</t>
  </si>
  <si>
    <t>021680699</t>
  </si>
  <si>
    <t>SCHELL elektr.umyvadlová armatura MODUS Trend E</t>
  </si>
  <si>
    <t xml:space="preserve">HD-K na studenou vodu na baterie 6V, chrom </t>
  </si>
  <si>
    <t>021690699</t>
  </si>
  <si>
    <t>021700699</t>
  </si>
  <si>
    <t xml:space="preserve">HD-M směšovací na baterie 6V, chrom </t>
  </si>
  <si>
    <t>021710699</t>
  </si>
  <si>
    <t xml:space="preserve">HD-M směšovací na síť 230V, chrom </t>
  </si>
  <si>
    <t>021720699</t>
  </si>
  <si>
    <t>021730699</t>
  </si>
  <si>
    <t>HD-K na studenou vodu na síť 230V, chrom (náhrada za obj.č. 012730699)</t>
  </si>
  <si>
    <t>021740699</t>
  </si>
  <si>
    <t>HD-M směšovací na baterie 6V, chrom (náhrada za obj.č. 012760699)</t>
  </si>
  <si>
    <t>021750699</t>
  </si>
  <si>
    <t>HD-M směšovací na síť 230V, chrom (náhrada za obj.č. 012740699)</t>
  </si>
  <si>
    <t>HD-K na stud. vodu na baterie 6V, chrom (náhrada za obj.č. 012750699)</t>
  </si>
  <si>
    <t>4021163168730</t>
  </si>
  <si>
    <t>4021163168723</t>
  </si>
  <si>
    <t>4021163168747</t>
  </si>
  <si>
    <t>4021163168754</t>
  </si>
  <si>
    <t>4021163168761</t>
  </si>
  <si>
    <t>4021163168778</t>
  </si>
  <si>
    <t>4021163168785</t>
  </si>
  <si>
    <t>002420699</t>
  </si>
  <si>
    <t>SCHELL elektr.kuchyňská armatura GRANDIS E</t>
  </si>
  <si>
    <t xml:space="preserve">HD-M směšovací na baterie 6V, s pákou, chrom </t>
  </si>
  <si>
    <t>002430699</t>
  </si>
  <si>
    <t xml:space="preserve">HD-M směšovací na síť 9V, s pákou, chrom </t>
  </si>
  <si>
    <t>4021163168068</t>
  </si>
  <si>
    <t>4021163168082</t>
  </si>
  <si>
    <t>018210699</t>
  </si>
  <si>
    <t>SCHELL sprchová hlavice COMFORT FLEX</t>
  </si>
  <si>
    <t>anti-vandal chrom, s nastavitelným úhlem náklonu 12-32°</t>
  </si>
  <si>
    <t>1.17</t>
  </si>
  <si>
    <t>1.16</t>
  </si>
  <si>
    <t>9.1, 9.2</t>
  </si>
  <si>
    <t>9.8, 9.9</t>
  </si>
  <si>
    <t>2.11, 9.12</t>
  </si>
  <si>
    <t>3.5, 9.13</t>
  </si>
  <si>
    <t>4021163168648</t>
  </si>
  <si>
    <t>9.4,9.6</t>
  </si>
  <si>
    <t>9.1,9.2,9.11</t>
  </si>
  <si>
    <t>258150699</t>
  </si>
  <si>
    <t>SCHELL uzavírací víčko s těsnením ke splachovači SCHELLOMAT</t>
  </si>
  <si>
    <t>provedení od r. 2011, chrom</t>
  </si>
  <si>
    <t>4021163115390</t>
  </si>
  <si>
    <t>SCHELL krycí kroužek PETIT SC</t>
  </si>
  <si>
    <t>Cena 1.7.2021</t>
  </si>
  <si>
    <t>Cena 1.3.2022</t>
  </si>
  <si>
    <t>Cena 1.6.2022</t>
  </si>
  <si>
    <t>Cena 1.1.2023</t>
  </si>
  <si>
    <t>SCHELL sada propojovacích trubek k roh.ventilu s termostatem, chrom</t>
  </si>
  <si>
    <t>(nahrazeno obj.č. 041150699)</t>
  </si>
  <si>
    <t>041150699</t>
  </si>
  <si>
    <t>041160699</t>
  </si>
  <si>
    <t>(náhrada za obj.č. 041090699)</t>
  </si>
  <si>
    <t>SCHELL sada propojovacích hadiček k roh.ventilu s termostatem, chrom</t>
  </si>
  <si>
    <t>094140699</t>
  </si>
  <si>
    <t>SCHELL termostatický ventil na r.v. bez potrubí</t>
  </si>
  <si>
    <t>021810699</t>
  </si>
  <si>
    <t>021800699</t>
  </si>
  <si>
    <t>021820699</t>
  </si>
  <si>
    <t>021830699</t>
  </si>
  <si>
    <t>021850699</t>
  </si>
  <si>
    <t>SCHELL umyvadlová páková armatura MODUS EH-T</t>
  </si>
  <si>
    <t>směšovací s termostatickou pojistkou, chrom</t>
  </si>
  <si>
    <t>směšovací s termostatem a ochranou proti opaření, chrom</t>
  </si>
  <si>
    <t>4021163170450</t>
  </si>
  <si>
    <t>4021163170474</t>
  </si>
  <si>
    <t>4021163170467</t>
  </si>
  <si>
    <t>4021163170443</t>
  </si>
  <si>
    <t>4021163170542</t>
  </si>
  <si>
    <t>SCHELL sprchová páková armatura MODUS MD-T</t>
  </si>
  <si>
    <t>009040099</t>
  </si>
  <si>
    <t>4021163164022</t>
  </si>
  <si>
    <t>SCHELL podomítkový síťový zdroj 230 V Edition E</t>
  </si>
  <si>
    <t>4021163168693</t>
  </si>
  <si>
    <t>4021163168709</t>
  </si>
  <si>
    <t>4021163168662</t>
  </si>
  <si>
    <t>260040099</t>
  </si>
  <si>
    <t xml:space="preserve">SCHELL pisoárový E-modul </t>
  </si>
  <si>
    <t>pro infra splachovač Edition E (provedení od r. 2016)</t>
  </si>
  <si>
    <t>777000099</t>
  </si>
  <si>
    <t>SCHELL montážní rám Edition E</t>
  </si>
  <si>
    <t>pro splachovač pisoáru Edition E (provedení od r. 2016)</t>
  </si>
  <si>
    <t>4021163165890</t>
  </si>
  <si>
    <t>4021163163452</t>
  </si>
  <si>
    <t>chrom (náhrada za obj.č. 094060699)</t>
  </si>
  <si>
    <t>Cena 1.3.2025</t>
  </si>
  <si>
    <t>297330099</t>
  </si>
  <si>
    <t>297360099</t>
  </si>
  <si>
    <t>zmiešavacia - od r.2023 (náhrada za obj.č. 29 716 0099)</t>
  </si>
  <si>
    <t>4021163169416</t>
  </si>
  <si>
    <t>4021163169423</t>
  </si>
  <si>
    <t>4021163169430</t>
  </si>
  <si>
    <t>SCHELL kartuše samouzavírací pro PURIS / PETIT / XERIS SC - V</t>
  </si>
  <si>
    <t>na studenou/předmích.vodu, od r.2023 (náhrada za obj.č. 29 721 0099)</t>
  </si>
  <si>
    <t>pro armaturu s termostatem, od r.2023 (náhrada za obj.č. 29 641 0099)</t>
  </si>
  <si>
    <t>na studenou/předmích.vodu - do r. 2023 (nahrazeno obj.č. 29 733 0099)</t>
  </si>
  <si>
    <t>směšovací - do r.2023 (nahrazeno obj.č. 29 736 0099)</t>
  </si>
  <si>
    <t>pro arm. s termost., provedení do r.2023 (nahrazeno obj.č.29 735 0099)</t>
  </si>
  <si>
    <t>094150699</t>
  </si>
  <si>
    <t>094160699</t>
  </si>
  <si>
    <t>4021163168679</t>
  </si>
  <si>
    <t>4021163168686</t>
  </si>
  <si>
    <t>chrom (náhrada za obj.č. 094100699)</t>
  </si>
  <si>
    <t>SCHELL termostatický ventil na roh.ventil s propojovacím potrubím</t>
  </si>
  <si>
    <t>SCHELL termostatický ventil na roh.ventil s připojovacími hadičkami</t>
  </si>
  <si>
    <t>035740699</t>
  </si>
  <si>
    <t>se ZK a přivzd. 1/2" chrom (náhrada za 03 352 0699)</t>
  </si>
  <si>
    <t>035720699</t>
  </si>
  <si>
    <t>035730699</t>
  </si>
  <si>
    <t>uzamykatelný se ZK 1/2" chrom (náhrada za obj.č. 03 387 0699)</t>
  </si>
  <si>
    <t>uzamykatelný se ZK a přivzd. 1/2" chrom (náhrada za obj.č. 03 388 0699)</t>
  </si>
  <si>
    <t>uzamykatelná se ZK 1/2" chrom (náhrada za 22 135 0699)</t>
  </si>
  <si>
    <t>226340699</t>
  </si>
  <si>
    <t>481100699</t>
  </si>
  <si>
    <t>1/2" chrom se západkovým pouzdrem (náhrada za obj.č. 48 006 0699)</t>
  </si>
  <si>
    <t>4021163175126</t>
  </si>
  <si>
    <t>4021163172140</t>
  </si>
  <si>
    <t>4021163172164</t>
  </si>
  <si>
    <t>4021163172157</t>
  </si>
  <si>
    <t>4021163172171</t>
  </si>
  <si>
    <t>4021163172126</t>
  </si>
  <si>
    <t>297350099</t>
  </si>
  <si>
    <t>Cena 1.3.2026</t>
  </si>
  <si>
    <t>002450699</t>
  </si>
  <si>
    <t>002460699</t>
  </si>
  <si>
    <t>002470699</t>
  </si>
  <si>
    <t>002480699</t>
  </si>
  <si>
    <t>002490699</t>
  </si>
  <si>
    <t>002500699</t>
  </si>
  <si>
    <t>002510699</t>
  </si>
  <si>
    <t>002520699</t>
  </si>
  <si>
    <t>002530699</t>
  </si>
  <si>
    <t>002540699</t>
  </si>
  <si>
    <t>002550699</t>
  </si>
  <si>
    <t>002560699</t>
  </si>
  <si>
    <t>002570699</t>
  </si>
  <si>
    <t>002580699</t>
  </si>
  <si>
    <t>002590699</t>
  </si>
  <si>
    <t>002600699</t>
  </si>
  <si>
    <t>002610699</t>
  </si>
  <si>
    <t>002620699</t>
  </si>
  <si>
    <t>002630699</t>
  </si>
  <si>
    <t>002640699</t>
  </si>
  <si>
    <t>002650699</t>
  </si>
  <si>
    <t>002660699</t>
  </si>
  <si>
    <t>002670699</t>
  </si>
  <si>
    <t>002680699</t>
  </si>
  <si>
    <t>002690699</t>
  </si>
  <si>
    <t>002700699</t>
  </si>
  <si>
    <t>002710699</t>
  </si>
  <si>
    <t>002720699</t>
  </si>
  <si>
    <t>002730699</t>
  </si>
  <si>
    <t>002740699</t>
  </si>
  <si>
    <t>002750699</t>
  </si>
  <si>
    <t>002760699</t>
  </si>
  <si>
    <t>002770699</t>
  </si>
  <si>
    <t>002780699</t>
  </si>
  <si>
    <t>002790699</t>
  </si>
  <si>
    <t>002800699</t>
  </si>
  <si>
    <t>002810699</t>
  </si>
  <si>
    <t>002820699</t>
  </si>
  <si>
    <t>002830699</t>
  </si>
  <si>
    <t>002840699</t>
  </si>
  <si>
    <t>002850699</t>
  </si>
  <si>
    <t>002860699</t>
  </si>
  <si>
    <t>002870699</t>
  </si>
  <si>
    <t>002880699</t>
  </si>
  <si>
    <t>002890699</t>
  </si>
  <si>
    <t>002900699</t>
  </si>
  <si>
    <t>002910699</t>
  </si>
  <si>
    <t>002920699</t>
  </si>
  <si>
    <t>002930699</t>
  </si>
  <si>
    <t>4021163171594</t>
  </si>
  <si>
    <t>4021163171587</t>
  </si>
  <si>
    <t>4021163171570</t>
  </si>
  <si>
    <t>4021163171563</t>
  </si>
  <si>
    <t>4021163171556</t>
  </si>
  <si>
    <t>4021163171549</t>
  </si>
  <si>
    <t>4021163171532</t>
  </si>
  <si>
    <t>4021163171525</t>
  </si>
  <si>
    <t>4021163171518</t>
  </si>
  <si>
    <t>4021163171501</t>
  </si>
  <si>
    <t>4021163171495</t>
  </si>
  <si>
    <t>4021163171488</t>
  </si>
  <si>
    <t>4021163171471</t>
  </si>
  <si>
    <t>4021163171464</t>
  </si>
  <si>
    <t>4021163171457</t>
  </si>
  <si>
    <t>4021163171440</t>
  </si>
  <si>
    <t>4021163171426</t>
  </si>
  <si>
    <t>4021163171433</t>
  </si>
  <si>
    <t>4021163171419</t>
  </si>
  <si>
    <t>4021163171402</t>
  </si>
  <si>
    <t>4021163171396</t>
  </si>
  <si>
    <t>4021163171389</t>
  </si>
  <si>
    <t>4021163171372</t>
  </si>
  <si>
    <t>4021163171044</t>
  </si>
  <si>
    <t>4021163171037</t>
  </si>
  <si>
    <t>4021163171020</t>
  </si>
  <si>
    <t>4021163171013</t>
  </si>
  <si>
    <t>4021163171600</t>
  </si>
  <si>
    <t>4021163171655</t>
  </si>
  <si>
    <t>4021163171686</t>
  </si>
  <si>
    <t>4021163171679</t>
  </si>
  <si>
    <t>4021163171662</t>
  </si>
  <si>
    <t>4021163171617</t>
  </si>
  <si>
    <t>4021163171648</t>
  </si>
  <si>
    <t>4021163171631</t>
  </si>
  <si>
    <t>4021163171624</t>
  </si>
  <si>
    <t>4021163171815</t>
  </si>
  <si>
    <t>4021163171785</t>
  </si>
  <si>
    <t>4021163171716</t>
  </si>
  <si>
    <t>4021163171709</t>
  </si>
  <si>
    <t>4021163171808</t>
  </si>
  <si>
    <t>4021163171778</t>
  </si>
  <si>
    <t>4021163171730</t>
  </si>
  <si>
    <t>4021163171723</t>
  </si>
  <si>
    <t>4021163171761</t>
  </si>
  <si>
    <t>4021163171754</t>
  </si>
  <si>
    <t>4021163171693</t>
  </si>
  <si>
    <t>4021163171747</t>
  </si>
  <si>
    <t>4021163171792</t>
  </si>
  <si>
    <t xml:space="preserve">SCHELL elektronická umyvadlová armatura XERIS E2 T HD-M </t>
  </si>
  <si>
    <t xml:space="preserve">SCHELL elektronická umyvadlová armatura XERIS E2 HD-K, </t>
  </si>
  <si>
    <t xml:space="preserve">SCHELL elektronická umyvadlová armatura XERIS E2 HD-M, </t>
  </si>
  <si>
    <t xml:space="preserve">SCHELL elektronická umyvadlová armatura CELIS E2 HD-K, </t>
  </si>
  <si>
    <t xml:space="preserve">SCHELL elektronická umyvadlová armatura CELIS E2 HD-M, </t>
  </si>
  <si>
    <t xml:space="preserve">SCHELL elektronická umyvadlová armatura PURIS E2 HD-K, </t>
  </si>
  <si>
    <t xml:space="preserve">SCHELL elektronická umyvadlová armatura PURIS E2 HD-M, </t>
  </si>
  <si>
    <t>s termostatem, na baterie, mid, chrom</t>
  </si>
  <si>
    <t>na studenou vodu, na baterie,small,chrom</t>
  </si>
  <si>
    <t>směšovací, na baterie, small, chrom</t>
  </si>
  <si>
    <t>na studenou vodu, na baterie, mid, chrom</t>
  </si>
  <si>
    <t>směšovací, na baterie, mid, chrom</t>
  </si>
  <si>
    <t>na studenou vodu, na baterie, large,chrom</t>
  </si>
  <si>
    <t>směšovací, na baterie, large, chrom</t>
  </si>
  <si>
    <t>na studenou vodu, na baterie, chrom</t>
  </si>
  <si>
    <t>směšovací, na baterie, chrom</t>
  </si>
  <si>
    <t>s termostatem, zásuvkový zdroj, mid, chrom</t>
  </si>
  <si>
    <t>na studenou vodu, zásuvkový zdroj,small,chrom</t>
  </si>
  <si>
    <t>směšovací, zásuvkový zdroj, small, chrom</t>
  </si>
  <si>
    <t>na studenou vodu, zásuvkový zdroj, mid, chrom</t>
  </si>
  <si>
    <t>směšovací, zásuvkový zdroj, mid, chrom</t>
  </si>
  <si>
    <t>na studenou vodu, zásuvkový zdroj, large,chrom</t>
  </si>
  <si>
    <t>směšovací, zásuvkový zdroj, large, chrom</t>
  </si>
  <si>
    <t>na studenou vodu, zásuvkový zdroj, chrom</t>
  </si>
  <si>
    <t>směšovací, zásuvkový zdroj, chrom</t>
  </si>
  <si>
    <t>s termostatem, podomítkový zdroj, mid, chrom</t>
  </si>
  <si>
    <t>na studenou vodu, podomítkový zdroj, small, chrom</t>
  </si>
  <si>
    <t>směšovací, podomítkový zdroj, small, chrom</t>
  </si>
  <si>
    <t>na studenou vodu, podomítkový zdroj, mid, chrom</t>
  </si>
  <si>
    <t>směšovací, podomítkový zdroj, mid, chrom</t>
  </si>
  <si>
    <t>na studenou vodu, podomítkový zdroj, large, chrom</t>
  </si>
  <si>
    <t>směšovací, podomítkový zdroj, large, chrom</t>
  </si>
  <si>
    <t>na studenou vodu, podomítkový zdroj, chrom</t>
  </si>
  <si>
    <t>směšovací, podomítkový zdroj, chrom</t>
  </si>
  <si>
    <t>směšovací, bez zdroje, small, chrom</t>
  </si>
  <si>
    <t>na studenou vodu, bez zdroje, mid, chrom</t>
  </si>
  <si>
    <t>směšovací, bez zdroje, mid,chrom</t>
  </si>
  <si>
    <t>na studenou vodu, bez zdroje, large, chrom</t>
  </si>
  <si>
    <t>směšovací, bez zdroje, large, chrom</t>
  </si>
  <si>
    <t>s termostatem, bez zdroje, mid, chrom</t>
  </si>
  <si>
    <t>na studenou vodu, bez zdroje,small,chrom</t>
  </si>
  <si>
    <t>na studenou vodu, bez zdroje, chrom</t>
  </si>
  <si>
    <t>směšovací, bez zdroje, chrom</t>
  </si>
  <si>
    <t>na baterie, 134mm ramínko, chrom</t>
  </si>
  <si>
    <t>na baterie, 134 ramínko, chrom</t>
  </si>
  <si>
    <t>zásuvkový zdroj, 134 ramínko, chrom</t>
  </si>
  <si>
    <t>na studenou vodu, bez zdroje, 134 mm ramínko,chrom</t>
  </si>
  <si>
    <t>směšovací, bez zdroje, 134 mm ramínko,chrom</t>
  </si>
  <si>
    <t>031450699</t>
  </si>
  <si>
    <t>031460699</t>
  </si>
  <si>
    <t>031470699</t>
  </si>
  <si>
    <t>031480699</t>
  </si>
  <si>
    <t>SCHELL ruční bidetová sprška BD Trend vč.držáku</t>
  </si>
  <si>
    <t>délka hadice 900 mm, ABS, chrom</t>
  </si>
  <si>
    <t>SCHELL ruční bidetová sprška BD Premium vč.držáku</t>
  </si>
  <si>
    <t>délka hadice 1200 mm, ABS, chrom</t>
  </si>
  <si>
    <t>délka hadice 900 mm, mosaz, chrom</t>
  </si>
  <si>
    <t>délka hadice 1200 mm, mosaz, chrom</t>
  </si>
  <si>
    <t>4021163171280</t>
  </si>
  <si>
    <t>4021163172003</t>
  </si>
  <si>
    <t>4021163171990</t>
  </si>
  <si>
    <t>4021163171983</t>
  </si>
  <si>
    <t>SCHELL kartušový ventil pro PURIS,VENUS,CELIS do r.2025</t>
  </si>
  <si>
    <t>SCHELL elektronický modul pro armatury PURIS/VENUS do r.2025</t>
  </si>
  <si>
    <t>021880699</t>
  </si>
  <si>
    <t>021870699</t>
  </si>
  <si>
    <t>SCHELL umyvadlová páková armatura MODUS Care EH-T</t>
  </si>
  <si>
    <t>SCHELL umyvadlová páková armatura MODUS Care AH</t>
  </si>
  <si>
    <t>směšovací se zdravotnickou pákou, chrom</t>
  </si>
  <si>
    <t>4021163172294</t>
  </si>
  <si>
    <t>4021163172287</t>
  </si>
  <si>
    <t>Cena 1.6.2026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</si>
</sst>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;#,##0.000"/>
  </numFmts>
  <fonts count="20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8.0500000000000007"/>
      <color indexed="8"/>
      <name val="Arial"/>
      <family val="2"/>
      <charset val="238"/>
    </font>
    <font>
      <b/>
      <sz val="8.0500000000000007"/>
      <color indexed="8"/>
      <name val="Arial"/>
      <family val="2"/>
    </font>
    <font>
      <b/>
      <sz val="8.0500000000000007"/>
      <name val="Arial"/>
      <family val="2"/>
    </font>
    <font>
      <b/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i/>
      <sz val="8"/>
      <name val="Arial"/>
      <family val="2"/>
      <charset val="238"/>
    </font>
    <font>
      <i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color rgb="FFFF0000"/>
      <name val="Arial"/>
      <family val="2"/>
    </font>
    <font>
      <b/>
      <sz val="8"/>
      <color rgb="FFFF0000"/>
      <name val="Arial"/>
      <family val="2"/>
      <charset val="238"/>
    </font>
    <font>
      <b/>
      <u/>
      <sz val="8"/>
      <name val="Arial"/>
      <family val="2"/>
      <charset val="238"/>
    </font>
    <font>
      <b/>
      <sz val="8"/>
      <color rgb="FFC00000"/>
      <name val="Arial"/>
      <family val="2"/>
      <charset val="238"/>
    </font>
    <font>
      <b/>
      <i/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9" fontId="1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49" fontId="2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right" vertical="center"/>
    </xf>
    <xf numFmtId="49" fontId="3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49" fontId="1" fillId="0" borderId="2" xfId="0" applyNumberFormat="1" applyFont="1" applyBorder="1" applyAlignment="1">
      <alignment horizontal="right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165" fontId="1" fillId="0" borderId="0" xfId="0" applyNumberFormat="1" applyFont="1"/>
    <xf numFmtId="165" fontId="2" fillId="0" borderId="0" xfId="0" applyNumberFormat="1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right"/>
    </xf>
    <xf numFmtId="164" fontId="2" fillId="0" borderId="0" xfId="0" applyNumberFormat="1" applyFont="1"/>
    <xf numFmtId="164" fontId="1" fillId="0" borderId="0" xfId="0" applyNumberFormat="1" applyFont="1"/>
    <xf numFmtId="49" fontId="4" fillId="0" borderId="0" xfId="0" applyNumberFormat="1" applyFont="1" applyAlignment="1">
      <alignment horizontal="right" vertical="center"/>
    </xf>
    <xf numFmtId="49" fontId="5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right" vertical="center"/>
    </xf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/>
    <xf numFmtId="165" fontId="8" fillId="0" borderId="0" xfId="0" applyNumberFormat="1" applyFont="1"/>
    <xf numFmtId="0" fontId="8" fillId="0" borderId="0" xfId="0" applyFont="1" applyAlignment="1">
      <alignment horizontal="right"/>
    </xf>
    <xf numFmtId="49" fontId="8" fillId="0" borderId="0" xfId="0" applyNumberFormat="1" applyFont="1" applyAlignment="1">
      <alignment horizontal="center"/>
    </xf>
    <xf numFmtId="0" fontId="9" fillId="0" borderId="0" xfId="0" applyFont="1" applyAlignment="1">
      <alignment horizontal="center" vertical="top"/>
    </xf>
    <xf numFmtId="49" fontId="8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center" vertical="top"/>
    </xf>
    <xf numFmtId="49" fontId="11" fillId="0" borderId="0" xfId="0" applyNumberFormat="1" applyFont="1" applyAlignment="1">
      <alignment horizontal="right"/>
    </xf>
    <xf numFmtId="0" fontId="11" fillId="0" borderId="0" xfId="0" applyFont="1"/>
    <xf numFmtId="165" fontId="11" fillId="0" borderId="0" xfId="0" applyNumberFormat="1" applyFont="1"/>
    <xf numFmtId="0" fontId="11" fillId="0" borderId="0" xfId="0" applyFont="1" applyAlignment="1">
      <alignment horizontal="right"/>
    </xf>
    <xf numFmtId="0" fontId="12" fillId="0" borderId="0" xfId="0" applyFont="1"/>
    <xf numFmtId="49" fontId="8" fillId="0" borderId="0" xfId="0" applyNumberFormat="1" applyFont="1" applyAlignment="1">
      <alignment horizontal="right"/>
    </xf>
    <xf numFmtId="49" fontId="13" fillId="0" borderId="0" xfId="0" applyNumberFormat="1" applyFont="1" applyAlignment="1">
      <alignment horizontal="right"/>
    </xf>
    <xf numFmtId="0" fontId="13" fillId="0" borderId="0" xfId="0" applyFont="1"/>
    <xf numFmtId="165" fontId="13" fillId="0" borderId="0" xfId="0" applyNumberFormat="1" applyFont="1"/>
    <xf numFmtId="49" fontId="13" fillId="0" borderId="0" xfId="0" applyNumberFormat="1" applyFont="1" applyAlignment="1">
      <alignment horizontal="center"/>
    </xf>
    <xf numFmtId="0" fontId="14" fillId="0" borderId="0" xfId="0" applyFont="1"/>
    <xf numFmtId="0" fontId="15" fillId="0" borderId="0" xfId="0" applyFont="1"/>
    <xf numFmtId="1" fontId="13" fillId="0" borderId="0" xfId="0" applyNumberFormat="1" applyFont="1"/>
    <xf numFmtId="1" fontId="8" fillId="0" borderId="0" xfId="0" applyNumberFormat="1" applyFont="1"/>
    <xf numFmtId="1" fontId="11" fillId="0" borderId="0" xfId="0" applyNumberFormat="1" applyFont="1"/>
    <xf numFmtId="0" fontId="8" fillId="0" borderId="0" xfId="0" applyFont="1" applyAlignment="1">
      <alignment horizontal="center"/>
    </xf>
    <xf numFmtId="49" fontId="16" fillId="0" borderId="0" xfId="0" applyNumberFormat="1" applyFont="1" applyAlignment="1">
      <alignment horizontal="right"/>
    </xf>
    <xf numFmtId="0" fontId="16" fillId="0" borderId="0" xfId="0" applyFont="1"/>
    <xf numFmtId="0" fontId="7" fillId="0" borderId="0" xfId="0" applyFont="1" applyAlignment="1">
      <alignment horizontal="right" vertical="center"/>
    </xf>
    <xf numFmtId="0" fontId="17" fillId="0" borderId="0" xfId="0" applyFont="1" applyAlignment="1">
      <alignment horizontal="center"/>
    </xf>
    <xf numFmtId="164" fontId="9" fillId="0" borderId="0" xfId="0" applyNumberFormat="1" applyFont="1"/>
    <xf numFmtId="164" fontId="10" fillId="0" borderId="0" xfId="0" applyNumberFormat="1" applyFont="1"/>
    <xf numFmtId="0" fontId="10" fillId="0" borderId="0" xfId="0" applyFont="1"/>
    <xf numFmtId="0" fontId="9" fillId="0" borderId="0" xfId="0" quotePrefix="1" applyFont="1" applyAlignment="1">
      <alignment horizontal="right"/>
    </xf>
    <xf numFmtId="0" fontId="9" fillId="0" borderId="0" xfId="0" applyFont="1"/>
    <xf numFmtId="0" fontId="10" fillId="0" borderId="0" xfId="0" quotePrefix="1" applyFont="1" applyAlignment="1">
      <alignment horizontal="right"/>
    </xf>
    <xf numFmtId="0" fontId="13" fillId="0" borderId="0" xfId="0" applyFont="1" applyAlignment="1">
      <alignment horizontal="right"/>
    </xf>
    <xf numFmtId="165" fontId="9" fillId="0" borderId="0" xfId="0" applyNumberFormat="1" applyFont="1" applyAlignment="1">
      <alignment vertical="top"/>
    </xf>
    <xf numFmtId="1" fontId="10" fillId="0" borderId="0" xfId="0" applyNumberFormat="1" applyFont="1"/>
    <xf numFmtId="1" fontId="9" fillId="0" borderId="0" xfId="0" applyNumberFormat="1" applyFont="1"/>
    <xf numFmtId="1" fontId="18" fillId="0" borderId="0" xfId="0" applyNumberFormat="1" applyFont="1"/>
    <xf numFmtId="0" fontId="10" fillId="0" borderId="0" xfId="0" applyFont="1" applyAlignment="1">
      <alignment horizontal="center"/>
    </xf>
    <xf numFmtId="49" fontId="11" fillId="0" borderId="0" xfId="0" applyNumberFormat="1" applyFont="1" applyAlignment="1">
      <alignment horizontal="center"/>
    </xf>
    <xf numFmtId="49" fontId="12" fillId="0" borderId="0" xfId="0" applyNumberFormat="1" applyFont="1" applyAlignment="1">
      <alignment horizontal="right"/>
    </xf>
    <xf numFmtId="1" fontId="12" fillId="0" borderId="0" xfId="0" applyNumberFormat="1" applyFont="1"/>
    <xf numFmtId="1" fontId="19" fillId="0" borderId="0" xfId="0" applyNumberFormat="1" applyFont="1"/>
    <xf numFmtId="165" fontId="12" fillId="0" borderId="0" xfId="0" applyNumberFormat="1" applyFont="1"/>
    <xf numFmtId="0" fontId="12" fillId="0" borderId="0" xfId="0" applyFont="1" applyAlignment="1">
      <alignment horizontal="right"/>
    </xf>
    <xf numFmtId="49" fontId="12" fillId="0" borderId="0" xfId="0" applyNumberFormat="1" applyFont="1" applyAlignment="1">
      <alignment horizontal="center"/>
    </xf>
    <xf numFmtId="49" fontId="2" fillId="0" borderId="2" xfId="0" applyNumberFormat="1" applyFont="1" applyBorder="1" applyAlignment="1">
      <alignment horizontal="right"/>
    </xf>
    <xf numFmtId="49" fontId="2" fillId="0" borderId="0" xfId="0" applyNumberFormat="1" applyFont="1"/>
    <xf numFmtId="0" fontId="10" fillId="0" borderId="0" xfId="0" applyFont="1" applyAlignment="1">
      <alignment horizontal="right" vertical="top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165" fontId="10" fillId="0" borderId="0" xfId="0" applyNumberFormat="1" applyFont="1" applyAlignment="1">
      <alignment vertical="top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77"/>
  <sheetViews>
    <sheetView tabSelected="1" zoomScale="110" zoomScaleNormal="11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18" sqref="C18"/>
    </sheetView>
  </sheetViews>
  <sheetFormatPr defaultColWidth="11.42578125" defaultRowHeight="11.25" x14ac:dyDescent="0.2"/>
  <cols>
    <col min="1" max="1" width="8.42578125" style="12" customWidth="1"/>
    <col min="2" max="2" width="2.42578125" style="12" customWidth="1"/>
    <col min="3" max="3" width="49.7109375" style="1" bestFit="1" customWidth="1"/>
    <col min="4" max="4" width="51.5703125" style="1" customWidth="1"/>
    <col min="5" max="5" width="7.42578125" style="1" hidden="1" customWidth="1"/>
    <col min="6" max="6" width="8.140625" style="1" hidden="1" customWidth="1"/>
    <col min="7" max="7" width="0.28515625" style="1" hidden="1" customWidth="1"/>
    <col min="8" max="13" width="10.42578125" style="1" hidden="1" customWidth="1"/>
    <col min="14" max="14" width="10.42578125" style="1" customWidth="1"/>
    <col min="15" max="15" width="7.5703125" style="1" bestFit="1" customWidth="1"/>
    <col min="16" max="16" width="5.140625" style="1" bestFit="1" customWidth="1"/>
    <col min="17" max="17" width="11.85546875" style="12" customWidth="1"/>
    <col min="18" max="18" width="8.42578125" style="1" bestFit="1" customWidth="1"/>
    <col min="19" max="19" width="2.85546875" style="1" customWidth="1"/>
    <col min="20" max="16384" width="11.42578125" style="1"/>
  </cols>
  <sheetData>
    <row r="1" spans="1:18" s="35" customFormat="1" ht="12" customHeight="1" x14ac:dyDescent="0.2">
      <c r="A1" s="38" t="s">
        <v>972</v>
      </c>
      <c r="B1" s="38"/>
      <c r="C1" s="35" t="s">
        <v>973</v>
      </c>
      <c r="D1" s="35" t="s">
        <v>1386</v>
      </c>
      <c r="E1" s="57" t="s">
        <v>2610</v>
      </c>
      <c r="F1" s="57" t="s">
        <v>2638</v>
      </c>
      <c r="G1" s="61">
        <v>2021</v>
      </c>
      <c r="H1" s="73" t="s">
        <v>2709</v>
      </c>
      <c r="I1" s="57" t="s">
        <v>2710</v>
      </c>
      <c r="J1" s="57" t="s">
        <v>2711</v>
      </c>
      <c r="K1" s="73" t="s">
        <v>2712</v>
      </c>
      <c r="L1" s="57" t="s">
        <v>2750</v>
      </c>
      <c r="M1" s="57" t="s">
        <v>2787</v>
      </c>
      <c r="N1" s="61" t="s">
        <v>2957</v>
      </c>
      <c r="O1" s="57" t="s">
        <v>1293</v>
      </c>
      <c r="P1" s="57" t="s">
        <v>1295</v>
      </c>
      <c r="Q1" s="38" t="s">
        <v>1292</v>
      </c>
      <c r="R1" s="57" t="s">
        <v>218</v>
      </c>
    </row>
    <row r="2" spans="1:18" s="35" customFormat="1" ht="12" customHeight="1" x14ac:dyDescent="0.2">
      <c r="A2" s="47"/>
      <c r="B2" s="47"/>
      <c r="E2" s="57" t="s">
        <v>597</v>
      </c>
      <c r="F2" s="57" t="s">
        <v>597</v>
      </c>
      <c r="G2" s="61"/>
      <c r="H2" s="73" t="s">
        <v>597</v>
      </c>
      <c r="I2" s="57" t="s">
        <v>597</v>
      </c>
      <c r="J2" s="57" t="s">
        <v>597</v>
      </c>
      <c r="K2" s="73" t="s">
        <v>597</v>
      </c>
      <c r="L2" s="57" t="s">
        <v>597</v>
      </c>
      <c r="M2" s="57" t="s">
        <v>597</v>
      </c>
      <c r="N2" s="61" t="s">
        <v>597</v>
      </c>
      <c r="O2" s="57" t="s">
        <v>1294</v>
      </c>
      <c r="P2" s="57" t="s">
        <v>974</v>
      </c>
      <c r="Q2" s="47"/>
      <c r="R2" s="57" t="s">
        <v>1068</v>
      </c>
    </row>
    <row r="3" spans="1:18" s="59" customFormat="1" ht="12" customHeight="1" x14ac:dyDescent="0.2">
      <c r="A3" s="58"/>
      <c r="B3" s="58"/>
      <c r="E3" s="57" t="s">
        <v>1482</v>
      </c>
      <c r="F3" s="57" t="s">
        <v>1482</v>
      </c>
      <c r="G3" s="61"/>
      <c r="H3" s="73" t="s">
        <v>1482</v>
      </c>
      <c r="I3" s="57" t="s">
        <v>1482</v>
      </c>
      <c r="J3" s="57" t="s">
        <v>1482</v>
      </c>
      <c r="K3" s="73" t="s">
        <v>1482</v>
      </c>
      <c r="L3" s="57" t="s">
        <v>1482</v>
      </c>
      <c r="M3" s="57" t="s">
        <v>1482</v>
      </c>
      <c r="N3" s="61" t="s">
        <v>1482</v>
      </c>
      <c r="O3" s="57"/>
      <c r="P3" s="57"/>
      <c r="Q3" s="58"/>
      <c r="R3" s="57">
        <v>2026</v>
      </c>
    </row>
    <row r="4" spans="1:18" s="59" customFormat="1" ht="10.5" customHeight="1" x14ac:dyDescent="0.2">
      <c r="A4" s="13" t="s">
        <v>2685</v>
      </c>
      <c r="B4" s="13"/>
      <c r="C4" s="3" t="s">
        <v>2686</v>
      </c>
      <c r="D4" s="3" t="s">
        <v>2687</v>
      </c>
      <c r="E4" s="57"/>
      <c r="F4" s="57"/>
      <c r="G4" s="64">
        <v>13600</v>
      </c>
      <c r="H4" s="64">
        <f>G4*1.05</f>
        <v>14280</v>
      </c>
      <c r="I4" s="70">
        <f>H4*1.02</f>
        <v>14565.6</v>
      </c>
      <c r="J4" s="70">
        <v>15290</v>
      </c>
      <c r="K4" s="70">
        <v>16820</v>
      </c>
      <c r="L4" s="70">
        <v>11150</v>
      </c>
      <c r="M4" s="70">
        <v>10900</v>
      </c>
      <c r="N4" s="70">
        <f>M4*1.05</f>
        <v>11445</v>
      </c>
      <c r="O4" s="63">
        <v>3.76</v>
      </c>
      <c r="P4" s="64">
        <v>1</v>
      </c>
      <c r="Q4" s="67" t="s">
        <v>2690</v>
      </c>
      <c r="R4" s="38" t="s">
        <v>2695</v>
      </c>
    </row>
    <row r="5" spans="1:18" s="59" customFormat="1" ht="10.5" customHeight="1" x14ac:dyDescent="0.2">
      <c r="A5" s="13" t="s">
        <v>2688</v>
      </c>
      <c r="B5" s="13"/>
      <c r="C5" s="3" t="s">
        <v>2686</v>
      </c>
      <c r="D5" s="3" t="s">
        <v>2689</v>
      </c>
      <c r="E5" s="57"/>
      <c r="F5" s="57"/>
      <c r="G5" s="64">
        <v>14100</v>
      </c>
      <c r="H5" s="64">
        <f t="shared" ref="H5:H80" si="0">G5*1.05</f>
        <v>14805</v>
      </c>
      <c r="I5" s="70">
        <f t="shared" ref="I5:I80" si="1">H5*1.02</f>
        <v>15101.1</v>
      </c>
      <c r="J5" s="70">
        <v>15850</v>
      </c>
      <c r="K5" s="70">
        <v>17430</v>
      </c>
      <c r="L5" s="70">
        <v>11600</v>
      </c>
      <c r="M5" s="70">
        <v>11400</v>
      </c>
      <c r="N5" s="70">
        <f t="shared" ref="N5:N68" si="2">M5*1.05</f>
        <v>11970</v>
      </c>
      <c r="O5" s="63">
        <v>3.73</v>
      </c>
      <c r="P5" s="64">
        <v>1</v>
      </c>
      <c r="Q5" s="67" t="s">
        <v>2691</v>
      </c>
      <c r="R5" s="38" t="s">
        <v>2695</v>
      </c>
    </row>
    <row r="6" spans="1:18" s="59" customFormat="1" ht="10.5" customHeight="1" x14ac:dyDescent="0.2">
      <c r="A6" s="84" t="s">
        <v>2788</v>
      </c>
      <c r="B6" s="84"/>
      <c r="C6" s="84" t="s">
        <v>2886</v>
      </c>
      <c r="D6" s="84" t="s">
        <v>2925</v>
      </c>
      <c r="E6" s="57"/>
      <c r="F6" s="57"/>
      <c r="G6" s="64"/>
      <c r="H6" s="64"/>
      <c r="I6" s="70"/>
      <c r="J6" s="70"/>
      <c r="K6" s="70"/>
      <c r="L6" s="70"/>
      <c r="M6" s="71">
        <v>24000</v>
      </c>
      <c r="N6" s="71">
        <f t="shared" si="2"/>
        <v>25200</v>
      </c>
      <c r="O6" s="69">
        <v>2.2000000000000002</v>
      </c>
      <c r="P6" s="66">
        <v>1</v>
      </c>
      <c r="Q6" s="84" t="s">
        <v>2837</v>
      </c>
      <c r="R6" s="6" t="s">
        <v>219</v>
      </c>
    </row>
    <row r="7" spans="1:18" s="59" customFormat="1" ht="10.5" customHeight="1" x14ac:dyDescent="0.2">
      <c r="A7" s="84" t="s">
        <v>2789</v>
      </c>
      <c r="B7" s="84"/>
      <c r="C7" s="84" t="s">
        <v>2886</v>
      </c>
      <c r="D7" s="84" t="s">
        <v>2893</v>
      </c>
      <c r="E7" s="57"/>
      <c r="F7" s="57"/>
      <c r="G7" s="64"/>
      <c r="H7" s="64"/>
      <c r="I7" s="70"/>
      <c r="J7" s="70"/>
      <c r="K7" s="70"/>
      <c r="L7" s="70"/>
      <c r="M7" s="71">
        <v>25000</v>
      </c>
      <c r="N7" s="71">
        <f t="shared" si="2"/>
        <v>26250</v>
      </c>
      <c r="O7" s="69">
        <v>2.4849999999999999</v>
      </c>
      <c r="P7" s="66">
        <v>1</v>
      </c>
      <c r="Q7" s="84" t="s">
        <v>2838</v>
      </c>
      <c r="R7" s="6" t="s">
        <v>219</v>
      </c>
    </row>
    <row r="8" spans="1:18" s="59" customFormat="1" ht="10.5" customHeight="1" x14ac:dyDescent="0.2">
      <c r="A8" s="84" t="s">
        <v>2790</v>
      </c>
      <c r="B8" s="84"/>
      <c r="C8" s="84" t="s">
        <v>2886</v>
      </c>
      <c r="D8" s="84" t="s">
        <v>2902</v>
      </c>
      <c r="E8" s="57"/>
      <c r="F8" s="57"/>
      <c r="G8" s="64"/>
      <c r="H8" s="64"/>
      <c r="I8" s="70"/>
      <c r="J8" s="70"/>
      <c r="K8" s="70"/>
      <c r="L8" s="70"/>
      <c r="M8" s="71">
        <v>24430</v>
      </c>
      <c r="N8" s="71">
        <f t="shared" si="2"/>
        <v>25651.5</v>
      </c>
      <c r="O8" s="69">
        <v>2.3290000000000002</v>
      </c>
      <c r="P8" s="66">
        <v>1</v>
      </c>
      <c r="Q8" s="84" t="s">
        <v>2839</v>
      </c>
      <c r="R8" s="6" t="s">
        <v>219</v>
      </c>
    </row>
    <row r="9" spans="1:18" s="59" customFormat="1" ht="10.5" customHeight="1" x14ac:dyDescent="0.2">
      <c r="A9" s="84" t="s">
        <v>2791</v>
      </c>
      <c r="B9" s="84"/>
      <c r="C9" s="84" t="s">
        <v>2886</v>
      </c>
      <c r="D9" s="84" t="s">
        <v>2911</v>
      </c>
      <c r="E9" s="57"/>
      <c r="F9" s="57"/>
      <c r="G9" s="64"/>
      <c r="H9" s="64"/>
      <c r="I9" s="70"/>
      <c r="J9" s="70"/>
      <c r="K9" s="70"/>
      <c r="L9" s="70"/>
      <c r="M9" s="71">
        <v>24430</v>
      </c>
      <c r="N9" s="71">
        <f t="shared" si="2"/>
        <v>25651.5</v>
      </c>
      <c r="O9" s="69">
        <v>2.3450000000000002</v>
      </c>
      <c r="P9" s="66">
        <v>1</v>
      </c>
      <c r="Q9" s="84" t="s">
        <v>2840</v>
      </c>
      <c r="R9" s="6" t="s">
        <v>219</v>
      </c>
    </row>
    <row r="10" spans="1:18" s="59" customFormat="1" ht="10.5" customHeight="1" x14ac:dyDescent="0.2">
      <c r="A10" s="84" t="s">
        <v>2792</v>
      </c>
      <c r="B10" s="84"/>
      <c r="C10" s="84" t="s">
        <v>2887</v>
      </c>
      <c r="D10" s="84" t="s">
        <v>2926</v>
      </c>
      <c r="E10" s="57"/>
      <c r="F10" s="57"/>
      <c r="G10" s="64"/>
      <c r="H10" s="64"/>
      <c r="I10" s="70"/>
      <c r="J10" s="70"/>
      <c r="K10" s="70"/>
      <c r="L10" s="70"/>
      <c r="M10" s="71">
        <v>13680</v>
      </c>
      <c r="N10" s="71">
        <f t="shared" si="2"/>
        <v>14364</v>
      </c>
      <c r="O10" s="69">
        <v>1.5</v>
      </c>
      <c r="P10" s="66">
        <v>1</v>
      </c>
      <c r="Q10" s="84" t="s">
        <v>2841</v>
      </c>
      <c r="R10" s="6" t="s">
        <v>219</v>
      </c>
    </row>
    <row r="11" spans="1:18" s="59" customFormat="1" ht="10.5" customHeight="1" x14ac:dyDescent="0.2">
      <c r="A11" s="84" t="s">
        <v>2793</v>
      </c>
      <c r="B11" s="84"/>
      <c r="C11" s="84" t="s">
        <v>2887</v>
      </c>
      <c r="D11" s="84" t="s">
        <v>2894</v>
      </c>
      <c r="E11" s="57"/>
      <c r="F11" s="57"/>
      <c r="G11" s="64"/>
      <c r="H11" s="64"/>
      <c r="I11" s="70"/>
      <c r="J11" s="70"/>
      <c r="K11" s="70"/>
      <c r="L11" s="70"/>
      <c r="M11" s="71">
        <v>14730</v>
      </c>
      <c r="N11" s="71">
        <f t="shared" si="2"/>
        <v>15466.5</v>
      </c>
      <c r="O11" s="69">
        <v>1.43</v>
      </c>
      <c r="P11" s="66">
        <v>1</v>
      </c>
      <c r="Q11" s="84" t="s">
        <v>2842</v>
      </c>
      <c r="R11" s="6" t="s">
        <v>224</v>
      </c>
    </row>
    <row r="12" spans="1:18" s="59" customFormat="1" ht="10.5" customHeight="1" x14ac:dyDescent="0.2">
      <c r="A12" s="84" t="s">
        <v>2794</v>
      </c>
      <c r="B12" s="84"/>
      <c r="C12" s="84" t="s">
        <v>2887</v>
      </c>
      <c r="D12" s="84" t="s">
        <v>2903</v>
      </c>
      <c r="E12" s="57"/>
      <c r="F12" s="57"/>
      <c r="G12" s="64"/>
      <c r="H12" s="64"/>
      <c r="I12" s="70"/>
      <c r="J12" s="70"/>
      <c r="K12" s="70"/>
      <c r="L12" s="70"/>
      <c r="M12" s="71">
        <v>15160</v>
      </c>
      <c r="N12" s="71">
        <f t="shared" si="2"/>
        <v>15918</v>
      </c>
      <c r="O12" s="69">
        <v>1.34</v>
      </c>
      <c r="P12" s="66">
        <v>1</v>
      </c>
      <c r="Q12" s="84" t="s">
        <v>2843</v>
      </c>
      <c r="R12" s="6" t="s">
        <v>224</v>
      </c>
    </row>
    <row r="13" spans="1:18" s="59" customFormat="1" ht="10.5" customHeight="1" x14ac:dyDescent="0.2">
      <c r="A13" s="84" t="s">
        <v>2795</v>
      </c>
      <c r="B13" s="84"/>
      <c r="C13" s="84" t="s">
        <v>2887</v>
      </c>
      <c r="D13" s="84" t="s">
        <v>2912</v>
      </c>
      <c r="E13" s="57"/>
      <c r="F13" s="57"/>
      <c r="G13" s="64"/>
      <c r="H13" s="64"/>
      <c r="I13" s="70"/>
      <c r="J13" s="70"/>
      <c r="K13" s="70"/>
      <c r="L13" s="70"/>
      <c r="M13" s="71">
        <v>15160</v>
      </c>
      <c r="N13" s="71">
        <f t="shared" si="2"/>
        <v>15918</v>
      </c>
      <c r="O13" s="69">
        <v>1.38</v>
      </c>
      <c r="P13" s="66">
        <v>1</v>
      </c>
      <c r="Q13" s="84" t="s">
        <v>2844</v>
      </c>
      <c r="R13" s="6" t="s">
        <v>219</v>
      </c>
    </row>
    <row r="14" spans="1:18" s="59" customFormat="1" ht="10.5" customHeight="1" x14ac:dyDescent="0.2">
      <c r="A14" s="84" t="s">
        <v>2796</v>
      </c>
      <c r="B14" s="84"/>
      <c r="C14" s="84" t="s">
        <v>2888</v>
      </c>
      <c r="D14" s="84" t="s">
        <v>2920</v>
      </c>
      <c r="E14" s="57"/>
      <c r="F14" s="57"/>
      <c r="G14" s="64"/>
      <c r="H14" s="64"/>
      <c r="I14" s="70"/>
      <c r="J14" s="70"/>
      <c r="K14" s="70"/>
      <c r="L14" s="70"/>
      <c r="M14" s="71">
        <v>14730</v>
      </c>
      <c r="N14" s="71">
        <f t="shared" si="2"/>
        <v>15466.5</v>
      </c>
      <c r="O14" s="69">
        <v>1.38</v>
      </c>
      <c r="P14" s="66">
        <v>1</v>
      </c>
      <c r="Q14" s="84" t="s">
        <v>2845</v>
      </c>
      <c r="R14" s="6" t="s">
        <v>219</v>
      </c>
    </row>
    <row r="15" spans="1:18" s="59" customFormat="1" ht="10.5" customHeight="1" x14ac:dyDescent="0.2">
      <c r="A15" s="84" t="s">
        <v>2797</v>
      </c>
      <c r="B15" s="84"/>
      <c r="C15" s="84" t="s">
        <v>2888</v>
      </c>
      <c r="D15" s="84" t="s">
        <v>2895</v>
      </c>
      <c r="E15" s="57"/>
      <c r="F15" s="57"/>
      <c r="G15" s="64"/>
      <c r="H15" s="64"/>
      <c r="I15" s="70"/>
      <c r="J15" s="70"/>
      <c r="K15" s="70"/>
      <c r="L15" s="70"/>
      <c r="M15" s="71">
        <v>15780</v>
      </c>
      <c r="N15" s="71">
        <f t="shared" si="2"/>
        <v>16569</v>
      </c>
      <c r="O15" s="69">
        <v>1.6</v>
      </c>
      <c r="P15" s="66">
        <v>1</v>
      </c>
      <c r="Q15" s="84" t="s">
        <v>2846</v>
      </c>
      <c r="R15" s="6" t="s">
        <v>224</v>
      </c>
    </row>
    <row r="16" spans="1:18" s="59" customFormat="1" ht="10.5" customHeight="1" x14ac:dyDescent="0.2">
      <c r="A16" s="84" t="s">
        <v>2798</v>
      </c>
      <c r="B16" s="84"/>
      <c r="C16" s="84" t="s">
        <v>2888</v>
      </c>
      <c r="D16" s="84" t="s">
        <v>2904</v>
      </c>
      <c r="E16" s="57"/>
      <c r="F16" s="57"/>
      <c r="G16" s="64"/>
      <c r="H16" s="64"/>
      <c r="I16" s="70"/>
      <c r="J16" s="70"/>
      <c r="K16" s="70"/>
      <c r="L16" s="70"/>
      <c r="M16" s="71">
        <v>16190</v>
      </c>
      <c r="N16" s="71">
        <f t="shared" si="2"/>
        <v>16999.5</v>
      </c>
      <c r="O16" s="69">
        <v>1.5</v>
      </c>
      <c r="P16" s="66">
        <v>1</v>
      </c>
      <c r="Q16" s="84" t="s">
        <v>2847</v>
      </c>
      <c r="R16" s="6" t="s">
        <v>224</v>
      </c>
    </row>
    <row r="17" spans="1:18" s="59" customFormat="1" ht="10.5" customHeight="1" x14ac:dyDescent="0.2">
      <c r="A17" s="84" t="s">
        <v>2799</v>
      </c>
      <c r="B17" s="84"/>
      <c r="C17" s="84" t="s">
        <v>2888</v>
      </c>
      <c r="D17" s="84" t="s">
        <v>2913</v>
      </c>
      <c r="E17" s="57"/>
      <c r="F17" s="57"/>
      <c r="G17" s="64"/>
      <c r="H17" s="64"/>
      <c r="I17" s="70"/>
      <c r="J17" s="70"/>
      <c r="K17" s="70"/>
      <c r="L17" s="70"/>
      <c r="M17" s="71">
        <v>16190</v>
      </c>
      <c r="N17" s="71">
        <f t="shared" si="2"/>
        <v>16999.5</v>
      </c>
      <c r="O17" s="69">
        <v>1.4990000000000001</v>
      </c>
      <c r="P17" s="66">
        <v>1</v>
      </c>
      <c r="Q17" s="84" t="s">
        <v>2848</v>
      </c>
      <c r="R17" s="6" t="s">
        <v>219</v>
      </c>
    </row>
    <row r="18" spans="1:18" s="59" customFormat="1" ht="10.5" customHeight="1" x14ac:dyDescent="0.2">
      <c r="A18" s="84" t="s">
        <v>2800</v>
      </c>
      <c r="B18" s="84"/>
      <c r="C18" s="84" t="s">
        <v>2887</v>
      </c>
      <c r="D18" s="84" t="s">
        <v>2921</v>
      </c>
      <c r="E18" s="57"/>
      <c r="F18" s="57"/>
      <c r="G18" s="64"/>
      <c r="H18" s="64"/>
      <c r="I18" s="70"/>
      <c r="J18" s="70"/>
      <c r="K18" s="70"/>
      <c r="L18" s="70"/>
      <c r="M18" s="71">
        <v>15980</v>
      </c>
      <c r="N18" s="71">
        <f t="shared" si="2"/>
        <v>16779</v>
      </c>
      <c r="O18" s="69">
        <v>1.5</v>
      </c>
      <c r="P18" s="66">
        <v>1</v>
      </c>
      <c r="Q18" s="84" t="s">
        <v>2849</v>
      </c>
      <c r="R18" s="6" t="s">
        <v>219</v>
      </c>
    </row>
    <row r="19" spans="1:18" s="59" customFormat="1" ht="10.5" customHeight="1" x14ac:dyDescent="0.2">
      <c r="A19" s="85" t="s">
        <v>2801</v>
      </c>
      <c r="B19" s="85"/>
      <c r="C19" s="85" t="s">
        <v>2887</v>
      </c>
      <c r="D19" s="85" t="s">
        <v>2896</v>
      </c>
      <c r="E19" s="57"/>
      <c r="F19" s="57"/>
      <c r="G19" s="64"/>
      <c r="H19" s="64"/>
      <c r="I19" s="70"/>
      <c r="J19" s="70"/>
      <c r="K19" s="70"/>
      <c r="L19" s="70"/>
      <c r="M19" s="70">
        <v>10915</v>
      </c>
      <c r="N19" s="70">
        <f t="shared" si="2"/>
        <v>11460.75</v>
      </c>
      <c r="O19" s="86">
        <v>1.6930000000000001</v>
      </c>
      <c r="P19" s="64">
        <v>1</v>
      </c>
      <c r="Q19" s="85" t="s">
        <v>2850</v>
      </c>
      <c r="R19" s="38" t="s">
        <v>224</v>
      </c>
    </row>
    <row r="20" spans="1:18" s="59" customFormat="1" ht="10.5" customHeight="1" x14ac:dyDescent="0.2">
      <c r="A20" s="85" t="s">
        <v>2802</v>
      </c>
      <c r="B20" s="85"/>
      <c r="C20" s="85" t="s">
        <v>2887</v>
      </c>
      <c r="D20" s="85" t="s">
        <v>2905</v>
      </c>
      <c r="E20" s="57"/>
      <c r="F20" s="57"/>
      <c r="G20" s="64"/>
      <c r="H20" s="64"/>
      <c r="I20" s="70"/>
      <c r="J20" s="70"/>
      <c r="K20" s="70"/>
      <c r="L20" s="70"/>
      <c r="M20" s="70">
        <v>10915</v>
      </c>
      <c r="N20" s="70">
        <f t="shared" si="2"/>
        <v>11460.75</v>
      </c>
      <c r="O20" s="86">
        <v>1.5</v>
      </c>
      <c r="P20" s="64">
        <v>1</v>
      </c>
      <c r="Q20" s="85" t="s">
        <v>2851</v>
      </c>
      <c r="R20" s="38" t="s">
        <v>224</v>
      </c>
    </row>
    <row r="21" spans="1:18" s="59" customFormat="1" ht="10.5" customHeight="1" x14ac:dyDescent="0.2">
      <c r="A21" s="84" t="s">
        <v>2803</v>
      </c>
      <c r="B21" s="84"/>
      <c r="C21" s="84" t="s">
        <v>2887</v>
      </c>
      <c r="D21" s="84" t="s">
        <v>2914</v>
      </c>
      <c r="E21" s="57"/>
      <c r="F21" s="57"/>
      <c r="G21" s="64"/>
      <c r="H21" s="64"/>
      <c r="I21" s="70"/>
      <c r="J21" s="70"/>
      <c r="K21" s="70"/>
      <c r="L21" s="70"/>
      <c r="M21" s="71">
        <v>17450</v>
      </c>
      <c r="N21" s="71">
        <f t="shared" si="2"/>
        <v>18322.5</v>
      </c>
      <c r="O21" s="69">
        <v>1.56</v>
      </c>
      <c r="P21" s="66">
        <v>1</v>
      </c>
      <c r="Q21" s="84" t="s">
        <v>2852</v>
      </c>
      <c r="R21" s="6" t="s">
        <v>219</v>
      </c>
    </row>
    <row r="22" spans="1:18" s="59" customFormat="1" ht="10.5" customHeight="1" x14ac:dyDescent="0.2">
      <c r="A22" s="84" t="s">
        <v>2804</v>
      </c>
      <c r="B22" s="84"/>
      <c r="C22" s="84" t="s">
        <v>2888</v>
      </c>
      <c r="D22" s="84" t="s">
        <v>2922</v>
      </c>
      <c r="E22" s="57"/>
      <c r="F22" s="57"/>
      <c r="G22" s="64"/>
      <c r="H22" s="64"/>
      <c r="I22" s="70"/>
      <c r="J22" s="70"/>
      <c r="K22" s="70"/>
      <c r="L22" s="70"/>
      <c r="M22" s="71">
        <v>17030</v>
      </c>
      <c r="N22" s="71">
        <f t="shared" si="2"/>
        <v>17881.5</v>
      </c>
      <c r="O22" s="69">
        <v>1.54</v>
      </c>
      <c r="P22" s="66">
        <v>1</v>
      </c>
      <c r="Q22" s="84" t="s">
        <v>2853</v>
      </c>
      <c r="R22" s="6" t="s">
        <v>219</v>
      </c>
    </row>
    <row r="23" spans="1:18" s="59" customFormat="1" ht="10.5" customHeight="1" x14ac:dyDescent="0.2">
      <c r="A23" s="85" t="s">
        <v>2805</v>
      </c>
      <c r="B23" s="85"/>
      <c r="C23" s="85" t="s">
        <v>2888</v>
      </c>
      <c r="D23" s="85" t="s">
        <v>2897</v>
      </c>
      <c r="E23" s="57"/>
      <c r="F23" s="57"/>
      <c r="G23" s="64"/>
      <c r="H23" s="64"/>
      <c r="I23" s="70"/>
      <c r="J23" s="70"/>
      <c r="K23" s="70"/>
      <c r="L23" s="70"/>
      <c r="M23" s="70">
        <v>11690</v>
      </c>
      <c r="N23" s="70">
        <f t="shared" si="2"/>
        <v>12274.5</v>
      </c>
      <c r="O23" s="86">
        <v>1.8229999999999997</v>
      </c>
      <c r="P23" s="64">
        <v>1</v>
      </c>
      <c r="Q23" s="85" t="s">
        <v>2854</v>
      </c>
      <c r="R23" s="38" t="s">
        <v>224</v>
      </c>
    </row>
    <row r="24" spans="1:18" s="59" customFormat="1" ht="10.5" customHeight="1" x14ac:dyDescent="0.2">
      <c r="A24" s="85" t="s">
        <v>2806</v>
      </c>
      <c r="B24" s="85"/>
      <c r="C24" s="85" t="s">
        <v>2888</v>
      </c>
      <c r="D24" s="85" t="s">
        <v>2906</v>
      </c>
      <c r="E24" s="57"/>
      <c r="F24" s="57"/>
      <c r="G24" s="64"/>
      <c r="H24" s="64"/>
      <c r="I24" s="70"/>
      <c r="J24" s="70"/>
      <c r="K24" s="70"/>
      <c r="L24" s="70"/>
      <c r="M24" s="70">
        <v>11690</v>
      </c>
      <c r="N24" s="70">
        <f t="shared" si="2"/>
        <v>12274.5</v>
      </c>
      <c r="O24" s="86">
        <v>1.6439999999999997</v>
      </c>
      <c r="P24" s="64">
        <v>1</v>
      </c>
      <c r="Q24" s="85" t="s">
        <v>2855</v>
      </c>
      <c r="R24" s="38" t="s">
        <v>224</v>
      </c>
    </row>
    <row r="25" spans="1:18" s="59" customFormat="1" ht="10.5" customHeight="1" x14ac:dyDescent="0.2">
      <c r="A25" s="84" t="s">
        <v>2807</v>
      </c>
      <c r="B25" s="84"/>
      <c r="C25" s="84" t="s">
        <v>2888</v>
      </c>
      <c r="D25" s="84" t="s">
        <v>2915</v>
      </c>
      <c r="E25" s="57"/>
      <c r="F25" s="57"/>
      <c r="G25" s="64"/>
      <c r="H25" s="64"/>
      <c r="I25" s="70"/>
      <c r="J25" s="70"/>
      <c r="K25" s="70"/>
      <c r="L25" s="70"/>
      <c r="M25" s="71">
        <v>18530</v>
      </c>
      <c r="N25" s="71">
        <f t="shared" si="2"/>
        <v>19456.5</v>
      </c>
      <c r="O25" s="69">
        <v>1.66</v>
      </c>
      <c r="P25" s="66">
        <v>1</v>
      </c>
      <c r="Q25" s="84" t="s">
        <v>2856</v>
      </c>
      <c r="R25" s="6" t="s">
        <v>219</v>
      </c>
    </row>
    <row r="26" spans="1:18" s="59" customFormat="1" ht="10.5" customHeight="1" x14ac:dyDescent="0.2">
      <c r="A26" s="84" t="s">
        <v>2808</v>
      </c>
      <c r="B26" s="84"/>
      <c r="C26" s="84" t="s">
        <v>2887</v>
      </c>
      <c r="D26" s="84" t="s">
        <v>2923</v>
      </c>
      <c r="E26" s="57"/>
      <c r="F26" s="57"/>
      <c r="G26" s="64"/>
      <c r="H26" s="64"/>
      <c r="I26" s="70"/>
      <c r="J26" s="70"/>
      <c r="K26" s="70"/>
      <c r="L26" s="70"/>
      <c r="M26" s="71">
        <v>21890</v>
      </c>
      <c r="N26" s="71">
        <f t="shared" si="2"/>
        <v>22984.5</v>
      </c>
      <c r="O26" s="69">
        <v>2.1</v>
      </c>
      <c r="P26" s="66">
        <v>1</v>
      </c>
      <c r="Q26" s="84" t="s">
        <v>2857</v>
      </c>
      <c r="R26" s="6" t="s">
        <v>219</v>
      </c>
    </row>
    <row r="27" spans="1:18" s="59" customFormat="1" ht="10.5" customHeight="1" x14ac:dyDescent="0.2">
      <c r="A27" s="84" t="s">
        <v>2809</v>
      </c>
      <c r="B27" s="84"/>
      <c r="C27" s="84" t="s">
        <v>2887</v>
      </c>
      <c r="D27" s="84" t="s">
        <v>2898</v>
      </c>
      <c r="E27" s="57"/>
      <c r="F27" s="57"/>
      <c r="G27" s="64"/>
      <c r="H27" s="64"/>
      <c r="I27" s="70"/>
      <c r="J27" s="70"/>
      <c r="K27" s="70"/>
      <c r="L27" s="70"/>
      <c r="M27" s="71">
        <v>22940</v>
      </c>
      <c r="N27" s="71">
        <f t="shared" si="2"/>
        <v>24087</v>
      </c>
      <c r="O27" s="69">
        <v>2.3220000000000001</v>
      </c>
      <c r="P27" s="66">
        <v>1</v>
      </c>
      <c r="Q27" s="84" t="s">
        <v>2858</v>
      </c>
      <c r="R27" s="6" t="s">
        <v>224</v>
      </c>
    </row>
    <row r="28" spans="1:18" s="59" customFormat="1" ht="10.5" customHeight="1" x14ac:dyDescent="0.2">
      <c r="A28" s="84" t="s">
        <v>2810</v>
      </c>
      <c r="B28" s="84"/>
      <c r="C28" s="84" t="s">
        <v>2887</v>
      </c>
      <c r="D28" s="84" t="s">
        <v>2907</v>
      </c>
      <c r="E28" s="57"/>
      <c r="F28" s="57"/>
      <c r="G28" s="64"/>
      <c r="H28" s="64"/>
      <c r="I28" s="70"/>
      <c r="J28" s="70"/>
      <c r="K28" s="70"/>
      <c r="L28" s="70"/>
      <c r="M28" s="71">
        <v>23330</v>
      </c>
      <c r="N28" s="71">
        <f t="shared" si="2"/>
        <v>24496.5</v>
      </c>
      <c r="O28" s="69">
        <v>2</v>
      </c>
      <c r="P28" s="66">
        <v>1</v>
      </c>
      <c r="Q28" s="84" t="s">
        <v>2859</v>
      </c>
      <c r="R28" s="6" t="s">
        <v>224</v>
      </c>
    </row>
    <row r="29" spans="1:18" s="59" customFormat="1" ht="10.5" customHeight="1" x14ac:dyDescent="0.2">
      <c r="A29" s="84" t="s">
        <v>2811</v>
      </c>
      <c r="B29" s="84"/>
      <c r="C29" s="84" t="s">
        <v>2887</v>
      </c>
      <c r="D29" s="84" t="s">
        <v>2916</v>
      </c>
      <c r="E29" s="57"/>
      <c r="F29" s="57"/>
      <c r="G29" s="64"/>
      <c r="H29" s="64"/>
      <c r="I29" s="70"/>
      <c r="J29" s="70"/>
      <c r="K29" s="70"/>
      <c r="L29" s="70"/>
      <c r="M29" s="71">
        <v>23330</v>
      </c>
      <c r="N29" s="71">
        <f t="shared" si="2"/>
        <v>24496.5</v>
      </c>
      <c r="O29" s="69">
        <v>2.2000000000000002</v>
      </c>
      <c r="P29" s="66">
        <v>1</v>
      </c>
      <c r="Q29" s="84" t="s">
        <v>2860</v>
      </c>
      <c r="R29" s="6" t="s">
        <v>219</v>
      </c>
    </row>
    <row r="30" spans="1:18" s="59" customFormat="1" ht="10.5" customHeight="1" x14ac:dyDescent="0.2">
      <c r="A30" s="84" t="s">
        <v>2812</v>
      </c>
      <c r="B30" s="84"/>
      <c r="C30" s="84" t="s">
        <v>2888</v>
      </c>
      <c r="D30" s="84" t="s">
        <v>2924</v>
      </c>
      <c r="E30" s="57"/>
      <c r="F30" s="57"/>
      <c r="G30" s="64"/>
      <c r="H30" s="64"/>
      <c r="I30" s="70"/>
      <c r="J30" s="70"/>
      <c r="K30" s="70"/>
      <c r="L30" s="70"/>
      <c r="M30" s="71">
        <v>22940</v>
      </c>
      <c r="N30" s="71">
        <f t="shared" si="2"/>
        <v>24087</v>
      </c>
      <c r="O30" s="69">
        <v>2</v>
      </c>
      <c r="P30" s="66">
        <v>1</v>
      </c>
      <c r="Q30" s="84" t="s">
        <v>2861</v>
      </c>
      <c r="R30" s="6" t="s">
        <v>219</v>
      </c>
    </row>
    <row r="31" spans="1:18" s="59" customFormat="1" ht="10.5" customHeight="1" x14ac:dyDescent="0.2">
      <c r="A31" s="84" t="s">
        <v>2813</v>
      </c>
      <c r="B31" s="84"/>
      <c r="C31" s="84" t="s">
        <v>2888</v>
      </c>
      <c r="D31" s="84" t="s">
        <v>2899</v>
      </c>
      <c r="E31" s="57"/>
      <c r="F31" s="57"/>
      <c r="G31" s="64"/>
      <c r="H31" s="64"/>
      <c r="I31" s="70"/>
      <c r="J31" s="70"/>
      <c r="K31" s="70"/>
      <c r="L31" s="70"/>
      <c r="M31" s="71">
        <v>24000</v>
      </c>
      <c r="N31" s="71">
        <f t="shared" si="2"/>
        <v>25200</v>
      </c>
      <c r="O31" s="69">
        <v>2.35</v>
      </c>
      <c r="P31" s="66">
        <v>1</v>
      </c>
      <c r="Q31" s="84" t="s">
        <v>2862</v>
      </c>
      <c r="R31" s="6" t="s">
        <v>224</v>
      </c>
    </row>
    <row r="32" spans="1:18" s="59" customFormat="1" ht="10.5" customHeight="1" x14ac:dyDescent="0.2">
      <c r="A32" s="84" t="s">
        <v>2814</v>
      </c>
      <c r="B32" s="84"/>
      <c r="C32" s="84" t="s">
        <v>2888</v>
      </c>
      <c r="D32" s="84" t="s">
        <v>2908</v>
      </c>
      <c r="E32" s="57"/>
      <c r="F32" s="57"/>
      <c r="G32" s="64"/>
      <c r="H32" s="64"/>
      <c r="I32" s="70"/>
      <c r="J32" s="70"/>
      <c r="K32" s="70"/>
      <c r="L32" s="70"/>
      <c r="M32" s="71">
        <v>24380</v>
      </c>
      <c r="N32" s="71">
        <f t="shared" si="2"/>
        <v>25599</v>
      </c>
      <c r="O32" s="69">
        <v>2.3780000000000001</v>
      </c>
      <c r="P32" s="66">
        <v>1</v>
      </c>
      <c r="Q32" s="84" t="s">
        <v>2863</v>
      </c>
      <c r="R32" s="6" t="s">
        <v>224</v>
      </c>
    </row>
    <row r="33" spans="1:18" s="59" customFormat="1" ht="10.5" customHeight="1" x14ac:dyDescent="0.2">
      <c r="A33" s="84" t="s">
        <v>2815</v>
      </c>
      <c r="B33" s="84"/>
      <c r="C33" s="84" t="s">
        <v>2888</v>
      </c>
      <c r="D33" s="84" t="s">
        <v>2917</v>
      </c>
      <c r="E33" s="57"/>
      <c r="F33" s="57"/>
      <c r="G33" s="64"/>
      <c r="H33" s="64"/>
      <c r="I33" s="70"/>
      <c r="J33" s="70"/>
      <c r="K33" s="70"/>
      <c r="L33" s="70"/>
      <c r="M33" s="71">
        <v>24380</v>
      </c>
      <c r="N33" s="71">
        <f t="shared" si="2"/>
        <v>25599</v>
      </c>
      <c r="O33" s="69">
        <v>2.34</v>
      </c>
      <c r="P33" s="66">
        <v>1</v>
      </c>
      <c r="Q33" s="84" t="s">
        <v>2864</v>
      </c>
      <c r="R33" s="6" t="s">
        <v>219</v>
      </c>
    </row>
    <row r="34" spans="1:18" s="59" customFormat="1" ht="10.5" customHeight="1" x14ac:dyDescent="0.2">
      <c r="A34" s="84" t="s">
        <v>2816</v>
      </c>
      <c r="B34" s="84"/>
      <c r="C34" s="84" t="s">
        <v>2889</v>
      </c>
      <c r="D34" s="84" t="s">
        <v>2927</v>
      </c>
      <c r="E34" s="57"/>
      <c r="F34" s="57"/>
      <c r="G34" s="64"/>
      <c r="H34" s="64"/>
      <c r="I34" s="70"/>
      <c r="J34" s="70"/>
      <c r="K34" s="70"/>
      <c r="L34" s="70"/>
      <c r="M34" s="71">
        <v>13750</v>
      </c>
      <c r="N34" s="71">
        <f t="shared" si="2"/>
        <v>14437.5</v>
      </c>
      <c r="O34" s="69">
        <v>1.32</v>
      </c>
      <c r="P34" s="66">
        <v>1</v>
      </c>
      <c r="Q34" s="84" t="s">
        <v>2865</v>
      </c>
      <c r="R34" s="6" t="s">
        <v>219</v>
      </c>
    </row>
    <row r="35" spans="1:18" s="59" customFormat="1" ht="10.5" customHeight="1" x14ac:dyDescent="0.2">
      <c r="A35" s="85" t="s">
        <v>2817</v>
      </c>
      <c r="B35" s="85"/>
      <c r="C35" s="85" t="s">
        <v>2889</v>
      </c>
      <c r="D35" s="85" t="s">
        <v>2900</v>
      </c>
      <c r="E35" s="57"/>
      <c r="F35" s="57"/>
      <c r="G35" s="64"/>
      <c r="H35" s="64"/>
      <c r="I35" s="70"/>
      <c r="J35" s="70"/>
      <c r="K35" s="70"/>
      <c r="L35" s="70"/>
      <c r="M35" s="70">
        <v>9670</v>
      </c>
      <c r="N35" s="70">
        <f t="shared" si="2"/>
        <v>10153.5</v>
      </c>
      <c r="O35" s="86">
        <v>1.534</v>
      </c>
      <c r="P35" s="64">
        <v>1</v>
      </c>
      <c r="Q35" s="85" t="s">
        <v>2866</v>
      </c>
      <c r="R35" s="38" t="s">
        <v>225</v>
      </c>
    </row>
    <row r="36" spans="1:18" s="59" customFormat="1" ht="10.5" customHeight="1" x14ac:dyDescent="0.2">
      <c r="A36" s="85" t="s">
        <v>2818</v>
      </c>
      <c r="B36" s="85"/>
      <c r="C36" s="85" t="s">
        <v>2889</v>
      </c>
      <c r="D36" s="85" t="s">
        <v>2909</v>
      </c>
      <c r="E36" s="57"/>
      <c r="F36" s="57"/>
      <c r="G36" s="64"/>
      <c r="H36" s="64"/>
      <c r="I36" s="70"/>
      <c r="J36" s="70"/>
      <c r="K36" s="70"/>
      <c r="L36" s="70"/>
      <c r="M36" s="70">
        <v>9670</v>
      </c>
      <c r="N36" s="70">
        <f t="shared" si="2"/>
        <v>10153.5</v>
      </c>
      <c r="O36" s="86">
        <v>1.42</v>
      </c>
      <c r="P36" s="64">
        <v>1</v>
      </c>
      <c r="Q36" s="85" t="s">
        <v>2867</v>
      </c>
      <c r="R36" s="38" t="s">
        <v>225</v>
      </c>
    </row>
    <row r="37" spans="1:18" s="59" customFormat="1" ht="10.5" customHeight="1" x14ac:dyDescent="0.2">
      <c r="A37" s="85" t="s">
        <v>2819</v>
      </c>
      <c r="B37" s="85"/>
      <c r="C37" s="85" t="s">
        <v>2889</v>
      </c>
      <c r="D37" s="85" t="s">
        <v>2918</v>
      </c>
      <c r="E37" s="57"/>
      <c r="F37" s="57"/>
      <c r="G37" s="64"/>
      <c r="H37" s="64"/>
      <c r="I37" s="70"/>
      <c r="J37" s="70"/>
      <c r="K37" s="70"/>
      <c r="L37" s="70"/>
      <c r="M37" s="70">
        <v>9670</v>
      </c>
      <c r="N37" s="70">
        <f t="shared" si="2"/>
        <v>10153.5</v>
      </c>
      <c r="O37" s="86">
        <v>1.44</v>
      </c>
      <c r="P37" s="64">
        <v>1</v>
      </c>
      <c r="Q37" s="85" t="s">
        <v>2868</v>
      </c>
      <c r="R37" s="38" t="s">
        <v>225</v>
      </c>
    </row>
    <row r="38" spans="1:18" s="59" customFormat="1" ht="10.5" customHeight="1" x14ac:dyDescent="0.2">
      <c r="A38" s="84" t="s">
        <v>2820</v>
      </c>
      <c r="B38" s="84"/>
      <c r="C38" s="84" t="s">
        <v>2890</v>
      </c>
      <c r="D38" s="84" t="s">
        <v>2928</v>
      </c>
      <c r="E38" s="57"/>
      <c r="F38" s="57"/>
      <c r="G38" s="64"/>
      <c r="H38" s="64"/>
      <c r="I38" s="70"/>
      <c r="J38" s="70"/>
      <c r="K38" s="70"/>
      <c r="L38" s="70"/>
      <c r="M38" s="71">
        <v>14520</v>
      </c>
      <c r="N38" s="71">
        <f t="shared" si="2"/>
        <v>15246</v>
      </c>
      <c r="O38" s="69">
        <v>1.4</v>
      </c>
      <c r="P38" s="66">
        <v>1</v>
      </c>
      <c r="Q38" s="84" t="s">
        <v>2869</v>
      </c>
      <c r="R38" s="6" t="s">
        <v>219</v>
      </c>
    </row>
    <row r="39" spans="1:18" s="59" customFormat="1" ht="10.5" customHeight="1" x14ac:dyDescent="0.2">
      <c r="A39" s="85" t="s">
        <v>2821</v>
      </c>
      <c r="B39" s="85"/>
      <c r="C39" s="85" t="s">
        <v>2890</v>
      </c>
      <c r="D39" s="85" t="s">
        <v>2901</v>
      </c>
      <c r="E39" s="57"/>
      <c r="F39" s="57"/>
      <c r="G39" s="64"/>
      <c r="H39" s="64"/>
      <c r="I39" s="70"/>
      <c r="J39" s="70"/>
      <c r="K39" s="70"/>
      <c r="L39" s="70"/>
      <c r="M39" s="70">
        <v>10390</v>
      </c>
      <c r="N39" s="70">
        <f t="shared" si="2"/>
        <v>10909.5</v>
      </c>
      <c r="O39" s="86">
        <v>1.5119999999999998</v>
      </c>
      <c r="P39" s="64">
        <v>1</v>
      </c>
      <c r="Q39" s="85" t="s">
        <v>2870</v>
      </c>
      <c r="R39" s="38" t="s">
        <v>225</v>
      </c>
    </row>
    <row r="40" spans="1:18" s="59" customFormat="1" ht="10.5" customHeight="1" x14ac:dyDescent="0.2">
      <c r="A40" s="85" t="s">
        <v>2822</v>
      </c>
      <c r="B40" s="85"/>
      <c r="C40" s="85" t="s">
        <v>2890</v>
      </c>
      <c r="D40" s="85" t="s">
        <v>2910</v>
      </c>
      <c r="E40" s="57"/>
      <c r="F40" s="57"/>
      <c r="G40" s="64"/>
      <c r="H40" s="64"/>
      <c r="I40" s="70"/>
      <c r="J40" s="70"/>
      <c r="K40" s="70"/>
      <c r="L40" s="70"/>
      <c r="M40" s="70">
        <v>10390</v>
      </c>
      <c r="N40" s="70">
        <f t="shared" si="2"/>
        <v>10909.5</v>
      </c>
      <c r="O40" s="86">
        <v>1.5</v>
      </c>
      <c r="P40" s="64">
        <v>1</v>
      </c>
      <c r="Q40" s="85" t="s">
        <v>2871</v>
      </c>
      <c r="R40" s="38" t="s">
        <v>225</v>
      </c>
    </row>
    <row r="41" spans="1:18" s="59" customFormat="1" ht="10.5" customHeight="1" x14ac:dyDescent="0.2">
      <c r="A41" s="85" t="s">
        <v>2823</v>
      </c>
      <c r="B41" s="85"/>
      <c r="C41" s="85" t="s">
        <v>2890</v>
      </c>
      <c r="D41" s="85" t="s">
        <v>2919</v>
      </c>
      <c r="E41" s="57"/>
      <c r="F41" s="57"/>
      <c r="G41" s="64"/>
      <c r="H41" s="64"/>
      <c r="I41" s="70"/>
      <c r="J41" s="70"/>
      <c r="K41" s="70"/>
      <c r="L41" s="70"/>
      <c r="M41" s="70">
        <v>10390</v>
      </c>
      <c r="N41" s="70">
        <f t="shared" si="2"/>
        <v>10909.5</v>
      </c>
      <c r="O41" s="86">
        <v>1.52</v>
      </c>
      <c r="P41" s="64">
        <v>1</v>
      </c>
      <c r="Q41" s="85" t="s">
        <v>2872</v>
      </c>
      <c r="R41" s="38" t="s">
        <v>225</v>
      </c>
    </row>
    <row r="42" spans="1:18" s="59" customFormat="1" ht="10.5" customHeight="1" x14ac:dyDescent="0.2">
      <c r="A42" s="84" t="s">
        <v>2824</v>
      </c>
      <c r="B42" s="84"/>
      <c r="C42" s="84" t="s">
        <v>2891</v>
      </c>
      <c r="D42" s="84" t="s">
        <v>2927</v>
      </c>
      <c r="E42" s="57"/>
      <c r="F42" s="57"/>
      <c r="G42" s="64"/>
      <c r="H42" s="64"/>
      <c r="I42" s="70"/>
      <c r="J42" s="70"/>
      <c r="K42" s="70"/>
      <c r="L42" s="70"/>
      <c r="M42" s="71">
        <v>17640</v>
      </c>
      <c r="N42" s="71">
        <f t="shared" si="2"/>
        <v>18522</v>
      </c>
      <c r="O42" s="69">
        <v>1.3819999999999999</v>
      </c>
      <c r="P42" s="66">
        <v>1</v>
      </c>
      <c r="Q42" s="84" t="s">
        <v>2873</v>
      </c>
      <c r="R42" s="6" t="s">
        <v>219</v>
      </c>
    </row>
    <row r="43" spans="1:18" s="59" customFormat="1" ht="10.5" customHeight="1" x14ac:dyDescent="0.2">
      <c r="A43" s="85" t="s">
        <v>2825</v>
      </c>
      <c r="B43" s="85"/>
      <c r="C43" s="85" t="s">
        <v>2891</v>
      </c>
      <c r="D43" s="85" t="s">
        <v>2900</v>
      </c>
      <c r="E43" s="57"/>
      <c r="F43" s="57"/>
      <c r="G43" s="64"/>
      <c r="H43" s="64"/>
      <c r="I43" s="70"/>
      <c r="J43" s="70"/>
      <c r="K43" s="70"/>
      <c r="L43" s="70"/>
      <c r="M43" s="70">
        <v>11110</v>
      </c>
      <c r="N43" s="70">
        <f t="shared" si="2"/>
        <v>11665.5</v>
      </c>
      <c r="O43" s="86">
        <v>1.48</v>
      </c>
      <c r="P43" s="64">
        <v>1</v>
      </c>
      <c r="Q43" s="85" t="s">
        <v>2874</v>
      </c>
      <c r="R43" s="38" t="s">
        <v>223</v>
      </c>
    </row>
    <row r="44" spans="1:18" s="59" customFormat="1" ht="10.5" customHeight="1" x14ac:dyDescent="0.2">
      <c r="A44" s="85" t="s">
        <v>2826</v>
      </c>
      <c r="B44" s="85"/>
      <c r="C44" s="85" t="s">
        <v>2891</v>
      </c>
      <c r="D44" s="85" t="s">
        <v>2909</v>
      </c>
      <c r="E44" s="57"/>
      <c r="F44" s="57"/>
      <c r="G44" s="64"/>
      <c r="H44" s="64"/>
      <c r="I44" s="70"/>
      <c r="J44" s="70"/>
      <c r="K44" s="70"/>
      <c r="L44" s="70"/>
      <c r="M44" s="70">
        <v>11110</v>
      </c>
      <c r="N44" s="70">
        <f t="shared" si="2"/>
        <v>11665.5</v>
      </c>
      <c r="O44" s="86">
        <v>1.5149999999999999</v>
      </c>
      <c r="P44" s="64">
        <v>1</v>
      </c>
      <c r="Q44" s="85" t="s">
        <v>2875</v>
      </c>
      <c r="R44" s="38" t="s">
        <v>223</v>
      </c>
    </row>
    <row r="45" spans="1:18" s="59" customFormat="1" ht="10.5" customHeight="1" x14ac:dyDescent="0.2">
      <c r="A45" s="85" t="s">
        <v>2827</v>
      </c>
      <c r="B45" s="85"/>
      <c r="C45" s="85" t="s">
        <v>2891</v>
      </c>
      <c r="D45" s="85" t="s">
        <v>2918</v>
      </c>
      <c r="E45" s="57"/>
      <c r="F45" s="57"/>
      <c r="G45" s="64"/>
      <c r="H45" s="64"/>
      <c r="I45" s="70"/>
      <c r="J45" s="70"/>
      <c r="K45" s="70"/>
      <c r="L45" s="70"/>
      <c r="M45" s="70">
        <v>11110</v>
      </c>
      <c r="N45" s="70">
        <f t="shared" si="2"/>
        <v>11665.5</v>
      </c>
      <c r="O45" s="86">
        <v>1.524</v>
      </c>
      <c r="P45" s="64">
        <v>1</v>
      </c>
      <c r="Q45" s="85" t="s">
        <v>2876</v>
      </c>
      <c r="R45" s="38" t="s">
        <v>223</v>
      </c>
    </row>
    <row r="46" spans="1:18" s="59" customFormat="1" ht="10.5" customHeight="1" x14ac:dyDescent="0.2">
      <c r="A46" s="84" t="s">
        <v>2828</v>
      </c>
      <c r="B46" s="84"/>
      <c r="C46" s="84" t="s">
        <v>2892</v>
      </c>
      <c r="D46" s="84" t="s">
        <v>2928</v>
      </c>
      <c r="E46" s="57"/>
      <c r="F46" s="57"/>
      <c r="G46" s="64"/>
      <c r="H46" s="64"/>
      <c r="I46" s="70"/>
      <c r="J46" s="70"/>
      <c r="K46" s="70"/>
      <c r="L46" s="70"/>
      <c r="M46" s="71">
        <v>18460</v>
      </c>
      <c r="N46" s="71">
        <f t="shared" si="2"/>
        <v>19383</v>
      </c>
      <c r="O46" s="69">
        <v>1.4950000000000001</v>
      </c>
      <c r="P46" s="66">
        <v>1</v>
      </c>
      <c r="Q46" s="84" t="s">
        <v>2877</v>
      </c>
      <c r="R46" s="6" t="s">
        <v>219</v>
      </c>
    </row>
    <row r="47" spans="1:18" s="59" customFormat="1" ht="10.5" customHeight="1" x14ac:dyDescent="0.2">
      <c r="A47" s="85" t="s">
        <v>2829</v>
      </c>
      <c r="B47" s="85"/>
      <c r="C47" s="85" t="s">
        <v>2892</v>
      </c>
      <c r="D47" s="85" t="s">
        <v>2901</v>
      </c>
      <c r="E47" s="57"/>
      <c r="F47" s="57"/>
      <c r="G47" s="64"/>
      <c r="H47" s="64"/>
      <c r="I47" s="70"/>
      <c r="J47" s="70"/>
      <c r="K47" s="70"/>
      <c r="L47" s="70"/>
      <c r="M47" s="70">
        <v>11860</v>
      </c>
      <c r="N47" s="70">
        <f t="shared" si="2"/>
        <v>12453</v>
      </c>
      <c r="O47" s="86">
        <v>1.6</v>
      </c>
      <c r="P47" s="64">
        <v>1</v>
      </c>
      <c r="Q47" s="85" t="s">
        <v>2878</v>
      </c>
      <c r="R47" s="38" t="s">
        <v>223</v>
      </c>
    </row>
    <row r="48" spans="1:18" s="59" customFormat="1" ht="10.5" customHeight="1" x14ac:dyDescent="0.2">
      <c r="A48" s="85" t="s">
        <v>2830</v>
      </c>
      <c r="B48" s="85"/>
      <c r="C48" s="85" t="s">
        <v>2892</v>
      </c>
      <c r="D48" s="85" t="s">
        <v>2910</v>
      </c>
      <c r="E48" s="57"/>
      <c r="F48" s="57"/>
      <c r="G48" s="64"/>
      <c r="H48" s="64"/>
      <c r="I48" s="70"/>
      <c r="J48" s="70"/>
      <c r="K48" s="70"/>
      <c r="L48" s="70"/>
      <c r="M48" s="70">
        <v>11860</v>
      </c>
      <c r="N48" s="70">
        <f t="shared" si="2"/>
        <v>12453</v>
      </c>
      <c r="O48" s="86">
        <v>1.595</v>
      </c>
      <c r="P48" s="64">
        <v>1</v>
      </c>
      <c r="Q48" s="85" t="s">
        <v>2879</v>
      </c>
      <c r="R48" s="38" t="s">
        <v>223</v>
      </c>
    </row>
    <row r="49" spans="1:18" s="59" customFormat="1" ht="10.5" customHeight="1" x14ac:dyDescent="0.2">
      <c r="A49" s="85" t="s">
        <v>2831</v>
      </c>
      <c r="B49" s="85"/>
      <c r="C49" s="85" t="s">
        <v>2892</v>
      </c>
      <c r="D49" s="85" t="s">
        <v>2919</v>
      </c>
      <c r="E49" s="57"/>
      <c r="F49" s="57"/>
      <c r="G49" s="64"/>
      <c r="H49" s="64"/>
      <c r="I49" s="70"/>
      <c r="J49" s="70"/>
      <c r="K49" s="70"/>
      <c r="L49" s="70"/>
      <c r="M49" s="70">
        <v>11860</v>
      </c>
      <c r="N49" s="70">
        <f t="shared" si="2"/>
        <v>12453</v>
      </c>
      <c r="O49" s="86">
        <v>1.62</v>
      </c>
      <c r="P49" s="64">
        <v>1</v>
      </c>
      <c r="Q49" s="85" t="s">
        <v>2880</v>
      </c>
      <c r="R49" s="38" t="s">
        <v>223</v>
      </c>
    </row>
    <row r="50" spans="1:18" s="59" customFormat="1" ht="10.5" customHeight="1" x14ac:dyDescent="0.2">
      <c r="A50" s="84" t="s">
        <v>2832</v>
      </c>
      <c r="B50" s="84"/>
      <c r="C50" s="84" t="s">
        <v>2891</v>
      </c>
      <c r="D50" s="84" t="s">
        <v>2929</v>
      </c>
      <c r="E50" s="57"/>
      <c r="F50" s="57"/>
      <c r="G50" s="64"/>
      <c r="H50" s="64"/>
      <c r="I50" s="70"/>
      <c r="J50" s="70"/>
      <c r="K50" s="70"/>
      <c r="L50" s="70"/>
      <c r="M50" s="71">
        <v>18380</v>
      </c>
      <c r="N50" s="71">
        <f t="shared" si="2"/>
        <v>19299</v>
      </c>
      <c r="O50" s="69">
        <v>1.54</v>
      </c>
      <c r="P50" s="66">
        <v>1</v>
      </c>
      <c r="Q50" s="84" t="s">
        <v>2881</v>
      </c>
      <c r="R50" s="6" t="s">
        <v>219</v>
      </c>
    </row>
    <row r="51" spans="1:18" s="59" customFormat="1" ht="10.5" customHeight="1" x14ac:dyDescent="0.2">
      <c r="A51" s="84" t="s">
        <v>2833</v>
      </c>
      <c r="B51" s="84"/>
      <c r="C51" s="84" t="s">
        <v>2892</v>
      </c>
      <c r="D51" s="84" t="s">
        <v>2930</v>
      </c>
      <c r="E51" s="57"/>
      <c r="F51" s="57"/>
      <c r="G51" s="64"/>
      <c r="H51" s="64"/>
      <c r="I51" s="70"/>
      <c r="J51" s="70"/>
      <c r="K51" s="70"/>
      <c r="L51" s="70"/>
      <c r="M51" s="71">
        <v>19210</v>
      </c>
      <c r="N51" s="71">
        <f t="shared" si="2"/>
        <v>20170.5</v>
      </c>
      <c r="O51" s="69">
        <v>1.6</v>
      </c>
      <c r="P51" s="66">
        <v>1</v>
      </c>
      <c r="Q51" s="84" t="s">
        <v>2882</v>
      </c>
      <c r="R51" s="6" t="s">
        <v>219</v>
      </c>
    </row>
    <row r="52" spans="1:18" s="59" customFormat="1" ht="10.5" customHeight="1" x14ac:dyDescent="0.2">
      <c r="A52" s="84" t="s">
        <v>2834</v>
      </c>
      <c r="B52" s="84"/>
      <c r="C52" s="84" t="s">
        <v>2892</v>
      </c>
      <c r="D52" s="84" t="s">
        <v>2931</v>
      </c>
      <c r="E52" s="57"/>
      <c r="F52" s="57"/>
      <c r="G52" s="64"/>
      <c r="H52" s="64"/>
      <c r="I52" s="70"/>
      <c r="J52" s="70"/>
      <c r="K52" s="70"/>
      <c r="L52" s="70"/>
      <c r="M52" s="71">
        <v>21550</v>
      </c>
      <c r="N52" s="71">
        <f t="shared" si="2"/>
        <v>22627.5</v>
      </c>
      <c r="O52" s="69">
        <v>1.6579999999999999</v>
      </c>
      <c r="P52" s="66">
        <v>1</v>
      </c>
      <c r="Q52" s="84" t="s">
        <v>2883</v>
      </c>
      <c r="R52" s="6" t="s">
        <v>219</v>
      </c>
    </row>
    <row r="53" spans="1:18" s="59" customFormat="1" ht="10.5" customHeight="1" x14ac:dyDescent="0.2">
      <c r="A53" s="84" t="s">
        <v>2835</v>
      </c>
      <c r="B53" s="84"/>
      <c r="C53" s="84" t="s">
        <v>2891</v>
      </c>
      <c r="D53" s="84" t="s">
        <v>2932</v>
      </c>
      <c r="E53" s="57"/>
      <c r="F53" s="57"/>
      <c r="G53" s="64"/>
      <c r="H53" s="64"/>
      <c r="I53" s="70"/>
      <c r="J53" s="70"/>
      <c r="K53" s="70"/>
      <c r="L53" s="70"/>
      <c r="M53" s="71">
        <v>19680</v>
      </c>
      <c r="N53" s="71">
        <f t="shared" si="2"/>
        <v>20664</v>
      </c>
      <c r="O53" s="69">
        <v>1.45</v>
      </c>
      <c r="P53" s="66">
        <v>1</v>
      </c>
      <c r="Q53" s="84" t="s">
        <v>2884</v>
      </c>
      <c r="R53" s="6" t="s">
        <v>219</v>
      </c>
    </row>
    <row r="54" spans="1:18" s="59" customFormat="1" ht="10.5" customHeight="1" x14ac:dyDescent="0.2">
      <c r="A54" s="84" t="s">
        <v>2836</v>
      </c>
      <c r="B54" s="84"/>
      <c r="C54" s="84" t="s">
        <v>2892</v>
      </c>
      <c r="D54" s="84" t="s">
        <v>2933</v>
      </c>
      <c r="E54" s="57"/>
      <c r="F54" s="57"/>
      <c r="G54" s="64"/>
      <c r="H54" s="64"/>
      <c r="I54" s="70"/>
      <c r="J54" s="70"/>
      <c r="K54" s="70"/>
      <c r="L54" s="70"/>
      <c r="M54" s="71">
        <v>20450</v>
      </c>
      <c r="N54" s="71">
        <f t="shared" si="2"/>
        <v>21472.5</v>
      </c>
      <c r="O54" s="69">
        <v>1.56</v>
      </c>
      <c r="P54" s="66">
        <v>1</v>
      </c>
      <c r="Q54" s="84" t="s">
        <v>2885</v>
      </c>
      <c r="R54" s="6" t="s">
        <v>219</v>
      </c>
    </row>
    <row r="55" spans="1:18" x14ac:dyDescent="0.2">
      <c r="A55" s="11" t="s">
        <v>2206</v>
      </c>
      <c r="B55" s="11"/>
      <c r="C55" s="3" t="s">
        <v>2207</v>
      </c>
      <c r="D55" s="3" t="s">
        <v>2208</v>
      </c>
      <c r="E55" s="3">
        <v>18130</v>
      </c>
      <c r="F55" s="55">
        <f>E55*1.0609</f>
        <v>19234.116999999998</v>
      </c>
      <c r="G55" s="55">
        <f>F55*1.05</f>
        <v>20195.82285</v>
      </c>
      <c r="H55" s="70">
        <f t="shared" si="0"/>
        <v>21205.613992500002</v>
      </c>
      <c r="I55" s="70">
        <f t="shared" si="1"/>
        <v>21629.726272350003</v>
      </c>
      <c r="J55" s="70">
        <v>22700</v>
      </c>
      <c r="K55" s="70">
        <f t="shared" ref="K55:K56" si="3">J55*1.1</f>
        <v>24970.000000000004</v>
      </c>
      <c r="L55" s="70">
        <v>26200</v>
      </c>
      <c r="M55" s="70">
        <v>26980</v>
      </c>
      <c r="N55" s="70">
        <f t="shared" si="2"/>
        <v>28329</v>
      </c>
      <c r="O55" s="22">
        <v>15.76</v>
      </c>
      <c r="P55" s="3">
        <v>1</v>
      </c>
      <c r="Q55" s="4" t="s">
        <v>2209</v>
      </c>
      <c r="R55" s="6" t="s">
        <v>219</v>
      </c>
    </row>
    <row r="56" spans="1:18" x14ac:dyDescent="0.2">
      <c r="A56" s="11" t="s">
        <v>2210</v>
      </c>
      <c r="B56" s="11"/>
      <c r="C56" s="3" t="s">
        <v>2211</v>
      </c>
      <c r="D56" s="3" t="s">
        <v>2212</v>
      </c>
      <c r="E56" s="3">
        <v>15900</v>
      </c>
      <c r="F56" s="55">
        <f t="shared" ref="F56:F57" si="4">E56*1.0609</f>
        <v>16868.309999999998</v>
      </c>
      <c r="G56" s="55">
        <f t="shared" ref="G56:G80" si="5">F56*1.05</f>
        <v>17711.725499999997</v>
      </c>
      <c r="H56" s="70">
        <f t="shared" si="0"/>
        <v>18597.311774999998</v>
      </c>
      <c r="I56" s="70">
        <f t="shared" si="1"/>
        <v>18969.258010499998</v>
      </c>
      <c r="J56" s="70">
        <v>19900</v>
      </c>
      <c r="K56" s="70">
        <f t="shared" si="3"/>
        <v>21890</v>
      </c>
      <c r="L56" s="70">
        <v>22980</v>
      </c>
      <c r="M56" s="70">
        <v>23670</v>
      </c>
      <c r="N56" s="70">
        <f t="shared" si="2"/>
        <v>24853.5</v>
      </c>
      <c r="O56" s="22">
        <v>14.3</v>
      </c>
      <c r="P56" s="3">
        <v>1</v>
      </c>
      <c r="Q56" s="4" t="s">
        <v>2213</v>
      </c>
      <c r="R56" s="6" t="s">
        <v>219</v>
      </c>
    </row>
    <row r="57" spans="1:18" x14ac:dyDescent="0.2">
      <c r="A57" s="11" t="s">
        <v>2214</v>
      </c>
      <c r="B57" s="11"/>
      <c r="C57" s="3" t="s">
        <v>2215</v>
      </c>
      <c r="D57" s="3" t="s">
        <v>52</v>
      </c>
      <c r="E57" s="3">
        <v>15380</v>
      </c>
      <c r="F57" s="55">
        <f t="shared" si="4"/>
        <v>16316.642</v>
      </c>
      <c r="G57" s="55">
        <f t="shared" si="5"/>
        <v>17132.474099999999</v>
      </c>
      <c r="H57" s="70">
        <f t="shared" si="0"/>
        <v>17989.097805000001</v>
      </c>
      <c r="I57" s="70">
        <f t="shared" si="1"/>
        <v>18348.879761100001</v>
      </c>
      <c r="J57" s="70">
        <v>19250</v>
      </c>
      <c r="K57" s="70">
        <v>21170</v>
      </c>
      <c r="L57" s="70">
        <v>22220</v>
      </c>
      <c r="M57" s="70">
        <v>22880</v>
      </c>
      <c r="N57" s="70">
        <f t="shared" si="2"/>
        <v>24024</v>
      </c>
      <c r="O57" s="22">
        <v>14</v>
      </c>
      <c r="P57" s="3">
        <v>1</v>
      </c>
      <c r="Q57" s="4" t="s">
        <v>53</v>
      </c>
      <c r="R57" s="6" t="s">
        <v>219</v>
      </c>
    </row>
    <row r="58" spans="1:18" x14ac:dyDescent="0.2">
      <c r="A58" s="12" t="s">
        <v>54</v>
      </c>
      <c r="C58" s="1" t="s">
        <v>55</v>
      </c>
      <c r="D58" s="1" t="s">
        <v>56</v>
      </c>
      <c r="E58" s="1">
        <v>1840</v>
      </c>
      <c r="F58" s="54">
        <f>E58*1.0609</f>
        <v>1952.0559999999998</v>
      </c>
      <c r="G58" s="54">
        <f t="shared" si="5"/>
        <v>2049.6587999999997</v>
      </c>
      <c r="H58" s="71">
        <f t="shared" si="0"/>
        <v>2152.1417399999996</v>
      </c>
      <c r="I58" s="71">
        <f t="shared" si="1"/>
        <v>2195.1845747999996</v>
      </c>
      <c r="J58" s="71">
        <f>I58*1.05</f>
        <v>2304.9438035399999</v>
      </c>
      <c r="K58" s="71">
        <f>J58*1.099</f>
        <v>2533.1332400904598</v>
      </c>
      <c r="L58" s="71">
        <f t="shared" ref="L58:L86" si="6">K58*1.05</f>
        <v>2659.7899020949831</v>
      </c>
      <c r="M58" s="71">
        <f t="shared" ref="M58:M86" si="7">L58*1.03</f>
        <v>2739.5835991578329</v>
      </c>
      <c r="N58" s="71">
        <f t="shared" si="2"/>
        <v>2876.5627791157244</v>
      </c>
      <c r="O58" s="21">
        <v>0.18600000000000003</v>
      </c>
      <c r="P58" s="1">
        <v>1</v>
      </c>
      <c r="Q58" s="2" t="s">
        <v>57</v>
      </c>
      <c r="R58" s="6" t="s">
        <v>219</v>
      </c>
    </row>
    <row r="59" spans="1:18" x14ac:dyDescent="0.2">
      <c r="A59" s="12" t="s">
        <v>966</v>
      </c>
      <c r="C59" s="1" t="s">
        <v>271</v>
      </c>
      <c r="D59" s="1" t="s">
        <v>272</v>
      </c>
      <c r="E59" s="1">
        <v>5580</v>
      </c>
      <c r="F59" s="54">
        <f t="shared" ref="F59:F69" si="8">E59*1.0609</f>
        <v>5919.8220000000001</v>
      </c>
      <c r="G59" s="54">
        <f t="shared" si="5"/>
        <v>6215.8131000000003</v>
      </c>
      <c r="H59" s="71">
        <f t="shared" si="0"/>
        <v>6526.603755000001</v>
      </c>
      <c r="I59" s="71">
        <f t="shared" si="1"/>
        <v>6657.1358301000009</v>
      </c>
      <c r="J59" s="71">
        <f t="shared" ref="J59:J76" si="9">I59*1.05</f>
        <v>6989.9926216050017</v>
      </c>
      <c r="K59" s="71">
        <f t="shared" ref="K59:K69" si="10">J59*1.099</f>
        <v>7682.0018911438965</v>
      </c>
      <c r="L59" s="71">
        <f t="shared" si="6"/>
        <v>8066.1019857010915</v>
      </c>
      <c r="M59" s="71">
        <f t="shared" si="7"/>
        <v>8308.0850452721243</v>
      </c>
      <c r="N59" s="71">
        <f t="shared" si="2"/>
        <v>8723.4892975357307</v>
      </c>
      <c r="O59" s="21">
        <v>1.74</v>
      </c>
      <c r="P59" s="1">
        <v>1</v>
      </c>
      <c r="Q59" s="2" t="s">
        <v>276</v>
      </c>
      <c r="R59" s="6" t="s">
        <v>219</v>
      </c>
    </row>
    <row r="60" spans="1:18" x14ac:dyDescent="0.2">
      <c r="A60" s="12" t="s">
        <v>965</v>
      </c>
      <c r="C60" s="1" t="s">
        <v>271</v>
      </c>
      <c r="D60" s="1" t="s">
        <v>273</v>
      </c>
      <c r="E60" s="1">
        <v>6880</v>
      </c>
      <c r="F60" s="54">
        <f t="shared" si="8"/>
        <v>7298.9919999999993</v>
      </c>
      <c r="G60" s="54">
        <f t="shared" si="5"/>
        <v>7663.9415999999992</v>
      </c>
      <c r="H60" s="71">
        <f t="shared" si="0"/>
        <v>8047.1386799999991</v>
      </c>
      <c r="I60" s="71">
        <f t="shared" si="1"/>
        <v>8208.0814535999998</v>
      </c>
      <c r="J60" s="71">
        <f t="shared" si="9"/>
        <v>8618.4855262800011</v>
      </c>
      <c r="K60" s="71">
        <f t="shared" si="10"/>
        <v>9471.7155933817212</v>
      </c>
      <c r="L60" s="71">
        <f t="shared" si="6"/>
        <v>9945.3013730508083</v>
      </c>
      <c r="M60" s="71">
        <f t="shared" si="7"/>
        <v>10243.660414242333</v>
      </c>
      <c r="N60" s="71">
        <f t="shared" si="2"/>
        <v>10755.84343495445</v>
      </c>
      <c r="O60" s="21">
        <v>1.74</v>
      </c>
      <c r="P60" s="1">
        <v>1</v>
      </c>
      <c r="Q60" s="2" t="s">
        <v>277</v>
      </c>
      <c r="R60" s="6" t="s">
        <v>219</v>
      </c>
    </row>
    <row r="61" spans="1:18" x14ac:dyDescent="0.2">
      <c r="A61" s="9" t="s">
        <v>275</v>
      </c>
      <c r="B61" s="9"/>
      <c r="C61" s="1" t="s">
        <v>2357</v>
      </c>
      <c r="D61" s="1" t="s">
        <v>274</v>
      </c>
      <c r="E61" s="1">
        <v>29800</v>
      </c>
      <c r="F61" s="54">
        <f t="shared" si="8"/>
        <v>31614.82</v>
      </c>
      <c r="G61" s="54">
        <f t="shared" si="5"/>
        <v>33195.561000000002</v>
      </c>
      <c r="H61" s="71">
        <f t="shared" si="0"/>
        <v>34855.339050000002</v>
      </c>
      <c r="I61" s="71">
        <f t="shared" si="1"/>
        <v>35552.445831000005</v>
      </c>
      <c r="J61" s="71">
        <f t="shared" si="9"/>
        <v>37330.068122550008</v>
      </c>
      <c r="K61" s="71">
        <f t="shared" si="10"/>
        <v>41025.744866682457</v>
      </c>
      <c r="L61" s="71">
        <f t="shared" si="6"/>
        <v>43077.032110016582</v>
      </c>
      <c r="M61" s="71">
        <f t="shared" si="7"/>
        <v>44369.343073317083</v>
      </c>
      <c r="N61" s="71">
        <f t="shared" si="2"/>
        <v>46587.81022698294</v>
      </c>
      <c r="O61" s="21">
        <v>15.42</v>
      </c>
      <c r="P61" s="1">
        <v>1</v>
      </c>
      <c r="Q61" s="2" t="s">
        <v>278</v>
      </c>
      <c r="R61" s="6" t="s">
        <v>219</v>
      </c>
    </row>
    <row r="62" spans="1:18" s="3" customFormat="1" x14ac:dyDescent="0.2">
      <c r="A62" s="9" t="s">
        <v>1792</v>
      </c>
      <c r="B62" s="9"/>
      <c r="C62" s="10" t="s">
        <v>1794</v>
      </c>
      <c r="D62" s="10" t="s">
        <v>1795</v>
      </c>
      <c r="E62" s="18">
        <v>31200</v>
      </c>
      <c r="F62" s="54">
        <f t="shared" si="8"/>
        <v>33100.080000000002</v>
      </c>
      <c r="G62" s="54">
        <f t="shared" si="5"/>
        <v>34755.084000000003</v>
      </c>
      <c r="H62" s="71">
        <f t="shared" si="0"/>
        <v>36492.838200000006</v>
      </c>
      <c r="I62" s="71">
        <f t="shared" si="1"/>
        <v>37222.694964000009</v>
      </c>
      <c r="J62" s="71">
        <f t="shared" si="9"/>
        <v>39083.829712200015</v>
      </c>
      <c r="K62" s="71">
        <f t="shared" si="10"/>
        <v>42953.128853707814</v>
      </c>
      <c r="L62" s="71">
        <f t="shared" si="6"/>
        <v>45100.785296393209</v>
      </c>
      <c r="M62" s="71">
        <f t="shared" si="7"/>
        <v>46453.808855285009</v>
      </c>
      <c r="N62" s="71">
        <f t="shared" si="2"/>
        <v>48776.499298049261</v>
      </c>
      <c r="O62" s="21">
        <v>16.16</v>
      </c>
      <c r="P62" s="1">
        <v>1</v>
      </c>
      <c r="Q62" s="2" t="s">
        <v>1790</v>
      </c>
      <c r="R62" s="6" t="s">
        <v>219</v>
      </c>
    </row>
    <row r="63" spans="1:18" s="3" customFormat="1" x14ac:dyDescent="0.2">
      <c r="A63" s="9" t="s">
        <v>1793</v>
      </c>
      <c r="B63" s="9"/>
      <c r="C63" s="10" t="s">
        <v>2350</v>
      </c>
      <c r="D63" s="10" t="s">
        <v>2351</v>
      </c>
      <c r="E63" s="18">
        <v>37000</v>
      </c>
      <c r="F63" s="54">
        <f t="shared" si="8"/>
        <v>39253.299999999996</v>
      </c>
      <c r="G63" s="54">
        <f t="shared" si="5"/>
        <v>41215.964999999997</v>
      </c>
      <c r="H63" s="71">
        <f t="shared" si="0"/>
        <v>43276.763249999996</v>
      </c>
      <c r="I63" s="71">
        <f t="shared" si="1"/>
        <v>44142.298514999995</v>
      </c>
      <c r="J63" s="71">
        <f t="shared" si="9"/>
        <v>46349.413440749995</v>
      </c>
      <c r="K63" s="71">
        <f t="shared" si="10"/>
        <v>50938.005371384243</v>
      </c>
      <c r="L63" s="71">
        <f t="shared" si="6"/>
        <v>53484.90563995346</v>
      </c>
      <c r="M63" s="71">
        <f t="shared" si="7"/>
        <v>55089.452809152062</v>
      </c>
      <c r="N63" s="71">
        <f t="shared" si="2"/>
        <v>57843.925449609669</v>
      </c>
      <c r="O63" s="21">
        <v>15.76</v>
      </c>
      <c r="P63" s="1">
        <v>1</v>
      </c>
      <c r="Q63" s="2" t="s">
        <v>1791</v>
      </c>
      <c r="R63" s="6" t="s">
        <v>219</v>
      </c>
    </row>
    <row r="64" spans="1:18" s="3" customFormat="1" x14ac:dyDescent="0.2">
      <c r="A64" s="9" t="s">
        <v>1018</v>
      </c>
      <c r="B64" s="9"/>
      <c r="C64" s="10" t="s">
        <v>1794</v>
      </c>
      <c r="D64" s="10" t="s">
        <v>1795</v>
      </c>
      <c r="E64" s="18">
        <v>31900</v>
      </c>
      <c r="F64" s="54">
        <f t="shared" si="8"/>
        <v>33842.71</v>
      </c>
      <c r="G64" s="54">
        <f t="shared" si="5"/>
        <v>35534.845500000003</v>
      </c>
      <c r="H64" s="71">
        <f t="shared" si="0"/>
        <v>37311.587775000007</v>
      </c>
      <c r="I64" s="71">
        <f t="shared" si="1"/>
        <v>38057.819530500004</v>
      </c>
      <c r="J64" s="71">
        <f t="shared" si="9"/>
        <v>39960.710507025004</v>
      </c>
      <c r="K64" s="71">
        <f t="shared" si="10"/>
        <v>43916.820847220479</v>
      </c>
      <c r="L64" s="71">
        <f t="shared" si="6"/>
        <v>46112.661889581505</v>
      </c>
      <c r="M64" s="71">
        <f t="shared" si="7"/>
        <v>47496.041746268951</v>
      </c>
      <c r="N64" s="71">
        <f t="shared" si="2"/>
        <v>49870.843833582403</v>
      </c>
      <c r="O64" s="21">
        <v>17.100000000000001</v>
      </c>
      <c r="P64" s="1">
        <v>1</v>
      </c>
      <c r="Q64" s="2" t="s">
        <v>2145</v>
      </c>
      <c r="R64" s="6" t="s">
        <v>219</v>
      </c>
    </row>
    <row r="65" spans="1:18" s="3" customFormat="1" x14ac:dyDescent="0.2">
      <c r="A65" s="9" t="s">
        <v>1019</v>
      </c>
      <c r="B65" s="9"/>
      <c r="C65" s="10" t="s">
        <v>2350</v>
      </c>
      <c r="D65" s="10" t="s">
        <v>2351</v>
      </c>
      <c r="E65" s="18">
        <v>37500</v>
      </c>
      <c r="F65" s="54">
        <f t="shared" si="8"/>
        <v>39783.75</v>
      </c>
      <c r="G65" s="54">
        <f t="shared" si="5"/>
        <v>41772.9375</v>
      </c>
      <c r="H65" s="71">
        <f t="shared" si="0"/>
        <v>43861.584374999999</v>
      </c>
      <c r="I65" s="71">
        <f t="shared" si="1"/>
        <v>44738.816062500002</v>
      </c>
      <c r="J65" s="71">
        <f t="shared" si="9"/>
        <v>46975.756865625001</v>
      </c>
      <c r="K65" s="71">
        <f t="shared" si="10"/>
        <v>51626.356795321874</v>
      </c>
      <c r="L65" s="71">
        <f t="shared" si="6"/>
        <v>54207.674635087969</v>
      </c>
      <c r="M65" s="71">
        <f t="shared" si="7"/>
        <v>55833.904874140608</v>
      </c>
      <c r="N65" s="71">
        <f t="shared" si="2"/>
        <v>58625.600117847644</v>
      </c>
      <c r="O65" s="21">
        <v>17</v>
      </c>
      <c r="P65" s="1">
        <v>1</v>
      </c>
      <c r="Q65" s="2" t="s">
        <v>2146</v>
      </c>
      <c r="R65" s="6" t="s">
        <v>219</v>
      </c>
    </row>
    <row r="66" spans="1:18" s="3" customFormat="1" x14ac:dyDescent="0.2">
      <c r="A66" s="9" t="s">
        <v>1020</v>
      </c>
      <c r="B66" s="9"/>
      <c r="C66" s="1" t="s">
        <v>2207</v>
      </c>
      <c r="D66" s="1" t="s">
        <v>2208</v>
      </c>
      <c r="E66" s="18">
        <v>26300</v>
      </c>
      <c r="F66" s="54">
        <f t="shared" si="8"/>
        <v>27901.67</v>
      </c>
      <c r="G66" s="54">
        <f t="shared" si="5"/>
        <v>29296.753499999999</v>
      </c>
      <c r="H66" s="71">
        <f t="shared" si="0"/>
        <v>30761.591175000001</v>
      </c>
      <c r="I66" s="71">
        <f t="shared" si="1"/>
        <v>31376.822998500003</v>
      </c>
      <c r="J66" s="71">
        <f t="shared" si="9"/>
        <v>32945.664148425007</v>
      </c>
      <c r="K66" s="71">
        <f t="shared" si="10"/>
        <v>36207.284899119084</v>
      </c>
      <c r="L66" s="71">
        <f t="shared" si="6"/>
        <v>38017.64914407504</v>
      </c>
      <c r="M66" s="71">
        <f t="shared" si="7"/>
        <v>39158.178618397294</v>
      </c>
      <c r="N66" s="71">
        <f t="shared" si="2"/>
        <v>41116.087549317162</v>
      </c>
      <c r="O66" s="21">
        <v>15.5</v>
      </c>
      <c r="P66" s="1">
        <v>1</v>
      </c>
      <c r="Q66" s="2" t="s">
        <v>2147</v>
      </c>
      <c r="R66" s="6" t="s">
        <v>219</v>
      </c>
    </row>
    <row r="67" spans="1:18" s="3" customFormat="1" x14ac:dyDescent="0.2">
      <c r="A67" s="9" t="s">
        <v>1021</v>
      </c>
      <c r="B67" s="9"/>
      <c r="C67" s="1" t="s">
        <v>2207</v>
      </c>
      <c r="D67" s="1" t="s">
        <v>2208</v>
      </c>
      <c r="E67" s="18">
        <v>30400</v>
      </c>
      <c r="F67" s="54">
        <f t="shared" si="8"/>
        <v>32251.359999999997</v>
      </c>
      <c r="G67" s="54">
        <f t="shared" si="5"/>
        <v>33863.928</v>
      </c>
      <c r="H67" s="71">
        <f t="shared" si="0"/>
        <v>35557.124400000001</v>
      </c>
      <c r="I67" s="71">
        <f t="shared" si="1"/>
        <v>36268.266887999998</v>
      </c>
      <c r="J67" s="71">
        <f t="shared" si="9"/>
        <v>38081.680232400002</v>
      </c>
      <c r="K67" s="71">
        <f t="shared" si="10"/>
        <v>41851.766575407601</v>
      </c>
      <c r="L67" s="71">
        <f t="shared" si="6"/>
        <v>43944.354904177984</v>
      </c>
      <c r="M67" s="71">
        <f t="shared" si="7"/>
        <v>45262.685551303322</v>
      </c>
      <c r="N67" s="71">
        <f t="shared" si="2"/>
        <v>47525.819828868487</v>
      </c>
      <c r="O67" s="21">
        <v>16.600000000000001</v>
      </c>
      <c r="P67" s="1">
        <v>1</v>
      </c>
      <c r="Q67" s="2" t="s">
        <v>2148</v>
      </c>
      <c r="R67" s="6" t="s">
        <v>219</v>
      </c>
    </row>
    <row r="68" spans="1:18" s="3" customFormat="1" x14ac:dyDescent="0.2">
      <c r="A68" s="9" t="s">
        <v>1022</v>
      </c>
      <c r="B68" s="9"/>
      <c r="C68" s="1" t="s">
        <v>2211</v>
      </c>
      <c r="D68" s="1" t="s">
        <v>2212</v>
      </c>
      <c r="E68" s="18">
        <v>24200</v>
      </c>
      <c r="F68" s="54">
        <f t="shared" si="8"/>
        <v>25673.78</v>
      </c>
      <c r="G68" s="54">
        <f t="shared" si="5"/>
        <v>26957.469000000001</v>
      </c>
      <c r="H68" s="71">
        <f t="shared" si="0"/>
        <v>28305.342450000004</v>
      </c>
      <c r="I68" s="71">
        <f t="shared" si="1"/>
        <v>28871.449299000004</v>
      </c>
      <c r="J68" s="71">
        <f t="shared" si="9"/>
        <v>30315.021763950004</v>
      </c>
      <c r="K68" s="71">
        <f t="shared" si="10"/>
        <v>33316.208918581055</v>
      </c>
      <c r="L68" s="71">
        <f t="shared" si="6"/>
        <v>34982.01936451011</v>
      </c>
      <c r="M68" s="71">
        <f t="shared" si="7"/>
        <v>36031.479945445411</v>
      </c>
      <c r="N68" s="71">
        <f t="shared" si="2"/>
        <v>37833.053942717685</v>
      </c>
      <c r="O68" s="21">
        <v>15.3</v>
      </c>
      <c r="P68" s="1">
        <v>1</v>
      </c>
      <c r="Q68" s="2" t="s">
        <v>2149</v>
      </c>
      <c r="R68" s="6" t="s">
        <v>219</v>
      </c>
    </row>
    <row r="69" spans="1:18" s="3" customFormat="1" x14ac:dyDescent="0.2">
      <c r="A69" s="9" t="s">
        <v>1023</v>
      </c>
      <c r="B69" s="9"/>
      <c r="C69" s="1" t="s">
        <v>2215</v>
      </c>
      <c r="D69" s="1" t="s">
        <v>52</v>
      </c>
      <c r="E69" s="18">
        <v>23200</v>
      </c>
      <c r="F69" s="54">
        <f t="shared" si="8"/>
        <v>24612.879999999997</v>
      </c>
      <c r="G69" s="54">
        <f t="shared" si="5"/>
        <v>25843.523999999998</v>
      </c>
      <c r="H69" s="71">
        <f t="shared" si="0"/>
        <v>27135.700199999999</v>
      </c>
      <c r="I69" s="71">
        <f t="shared" si="1"/>
        <v>27678.414204000001</v>
      </c>
      <c r="J69" s="71">
        <f t="shared" si="9"/>
        <v>29062.334914200001</v>
      </c>
      <c r="K69" s="71">
        <f t="shared" si="10"/>
        <v>31939.5060707058</v>
      </c>
      <c r="L69" s="71">
        <f t="shared" si="6"/>
        <v>33536.481374241092</v>
      </c>
      <c r="M69" s="71">
        <f t="shared" si="7"/>
        <v>34542.575815468328</v>
      </c>
      <c r="N69" s="71">
        <f t="shared" ref="N69:N132" si="11">M69*1.05</f>
        <v>36269.704606241743</v>
      </c>
      <c r="O69" s="21">
        <v>15</v>
      </c>
      <c r="P69" s="1">
        <v>1</v>
      </c>
      <c r="Q69" s="12" t="s">
        <v>2150</v>
      </c>
      <c r="R69" s="6" t="s">
        <v>219</v>
      </c>
    </row>
    <row r="70" spans="1:18" s="43" customFormat="1" x14ac:dyDescent="0.2">
      <c r="A70" s="12" t="s">
        <v>2735</v>
      </c>
      <c r="B70" s="12"/>
      <c r="C70" s="1" t="s">
        <v>2737</v>
      </c>
      <c r="D70" s="1"/>
      <c r="E70" s="1">
        <v>1650</v>
      </c>
      <c r="F70" s="54">
        <f t="shared" ref="F70" si="12">E70*1.0609</f>
        <v>1750.4849999999999</v>
      </c>
      <c r="G70" s="54">
        <f t="shared" si="5"/>
        <v>1838.0092500000001</v>
      </c>
      <c r="H70" s="71">
        <f t="shared" si="0"/>
        <v>1929.9097125000001</v>
      </c>
      <c r="I70" s="71">
        <f t="shared" si="1"/>
        <v>1968.5079067500001</v>
      </c>
      <c r="J70" s="71">
        <f t="shared" ref="J70" si="13">I70*1.05</f>
        <v>2066.9333020875001</v>
      </c>
      <c r="K70" s="71">
        <v>4100</v>
      </c>
      <c r="L70" s="71">
        <f t="shared" si="6"/>
        <v>4305</v>
      </c>
      <c r="M70" s="71">
        <f t="shared" si="7"/>
        <v>4434.1500000000005</v>
      </c>
      <c r="N70" s="71">
        <f t="shared" si="11"/>
        <v>4655.857500000001</v>
      </c>
      <c r="O70" s="21">
        <v>0.17100000000000001</v>
      </c>
      <c r="P70" s="1">
        <v>1</v>
      </c>
      <c r="Q70" s="12" t="s">
        <v>2736</v>
      </c>
      <c r="R70" s="6" t="s">
        <v>219</v>
      </c>
    </row>
    <row r="71" spans="1:18" s="35" customFormat="1" x14ac:dyDescent="0.2">
      <c r="A71" s="40" t="s">
        <v>2647</v>
      </c>
      <c r="B71" s="40"/>
      <c r="C71" s="35" t="s">
        <v>2652</v>
      </c>
      <c r="D71" s="35" t="s">
        <v>2654</v>
      </c>
      <c r="E71" s="60"/>
      <c r="F71" s="55">
        <v>1600</v>
      </c>
      <c r="G71" s="55">
        <f t="shared" si="5"/>
        <v>1680</v>
      </c>
      <c r="H71" s="70">
        <f t="shared" si="0"/>
        <v>1764</v>
      </c>
      <c r="I71" s="70">
        <f t="shared" si="1"/>
        <v>1799.28</v>
      </c>
      <c r="J71" s="70">
        <v>1850</v>
      </c>
      <c r="K71" s="70">
        <f>J71*1.1</f>
        <v>2035.0000000000002</v>
      </c>
      <c r="L71" s="70">
        <v>2130</v>
      </c>
      <c r="M71" s="70">
        <v>2190</v>
      </c>
      <c r="N71" s="70">
        <f t="shared" si="11"/>
        <v>2299.5</v>
      </c>
      <c r="O71" s="36">
        <v>0.08</v>
      </c>
      <c r="P71" s="35">
        <v>1</v>
      </c>
      <c r="Q71" s="47" t="s">
        <v>2653</v>
      </c>
      <c r="R71" s="38" t="s">
        <v>2695</v>
      </c>
    </row>
    <row r="72" spans="1:18" s="35" customFormat="1" x14ac:dyDescent="0.2">
      <c r="A72" s="40" t="s">
        <v>2641</v>
      </c>
      <c r="B72" s="40"/>
      <c r="C72" s="35" t="s">
        <v>2640</v>
      </c>
      <c r="D72" s="35" t="s">
        <v>2643</v>
      </c>
      <c r="E72" s="35">
        <v>685</v>
      </c>
      <c r="F72" s="55">
        <v>621</v>
      </c>
      <c r="G72" s="55">
        <f t="shared" si="5"/>
        <v>652.05000000000007</v>
      </c>
      <c r="H72" s="70">
        <f t="shared" si="0"/>
        <v>684.65250000000015</v>
      </c>
      <c r="I72" s="70">
        <f t="shared" si="1"/>
        <v>698.34555000000012</v>
      </c>
      <c r="J72" s="70">
        <v>735</v>
      </c>
      <c r="K72" s="70">
        <f t="shared" ref="K72:K80" si="14">J72*1.1</f>
        <v>808.50000000000011</v>
      </c>
      <c r="L72" s="70">
        <v>850</v>
      </c>
      <c r="M72" s="70">
        <v>875</v>
      </c>
      <c r="N72" s="70">
        <f t="shared" si="11"/>
        <v>918.75</v>
      </c>
      <c r="O72" s="36">
        <v>0.11</v>
      </c>
      <c r="P72" s="35">
        <v>1</v>
      </c>
      <c r="Q72" s="47" t="s">
        <v>2644</v>
      </c>
      <c r="R72" s="38" t="s">
        <v>2696</v>
      </c>
    </row>
    <row r="73" spans="1:18" s="35" customFormat="1" x14ac:dyDescent="0.2">
      <c r="A73" s="40" t="s">
        <v>2642</v>
      </c>
      <c r="B73" s="40"/>
      <c r="C73" s="35" t="s">
        <v>2639</v>
      </c>
      <c r="D73" s="35" t="s">
        <v>2646</v>
      </c>
      <c r="E73" s="35">
        <v>585</v>
      </c>
      <c r="F73" s="55">
        <v>727</v>
      </c>
      <c r="G73" s="55">
        <f t="shared" si="5"/>
        <v>763.35</v>
      </c>
      <c r="H73" s="70">
        <f t="shared" si="0"/>
        <v>801.51750000000004</v>
      </c>
      <c r="I73" s="70">
        <f t="shared" si="1"/>
        <v>817.54785000000004</v>
      </c>
      <c r="J73" s="70">
        <v>860</v>
      </c>
      <c r="K73" s="70">
        <f t="shared" si="14"/>
        <v>946.00000000000011</v>
      </c>
      <c r="L73" s="70">
        <v>990</v>
      </c>
      <c r="M73" s="70">
        <f t="shared" si="7"/>
        <v>1019.7</v>
      </c>
      <c r="N73" s="70">
        <f t="shared" si="11"/>
        <v>1070.6850000000002</v>
      </c>
      <c r="O73" s="36">
        <v>0.11700000000000001</v>
      </c>
      <c r="P73" s="35">
        <v>1</v>
      </c>
      <c r="Q73" s="47" t="s">
        <v>2645</v>
      </c>
      <c r="R73" s="38" t="s">
        <v>780</v>
      </c>
    </row>
    <row r="74" spans="1:18" s="3" customFormat="1" x14ac:dyDescent="0.2">
      <c r="A74" s="11" t="s">
        <v>1160</v>
      </c>
      <c r="B74" s="11"/>
      <c r="C74" s="3" t="s">
        <v>927</v>
      </c>
      <c r="D74" s="3" t="s">
        <v>2540</v>
      </c>
      <c r="E74" s="3">
        <v>6450</v>
      </c>
      <c r="F74" s="55">
        <f>E74*1.0609</f>
        <v>6842.8049999999994</v>
      </c>
      <c r="G74" s="55">
        <f t="shared" si="5"/>
        <v>7184.9452499999998</v>
      </c>
      <c r="H74" s="70">
        <f t="shared" si="0"/>
        <v>7544.1925124999998</v>
      </c>
      <c r="I74" s="70">
        <f t="shared" si="1"/>
        <v>7695.07636275</v>
      </c>
      <c r="J74" s="70">
        <f t="shared" si="9"/>
        <v>8079.8301808875003</v>
      </c>
      <c r="K74" s="70">
        <f>J74*1.099</f>
        <v>8879.7333687953633</v>
      </c>
      <c r="L74" s="70">
        <v>9300</v>
      </c>
      <c r="M74" s="70">
        <v>9580</v>
      </c>
      <c r="N74" s="70">
        <f t="shared" si="11"/>
        <v>10059</v>
      </c>
      <c r="O74" s="22">
        <v>1.2370000000000001</v>
      </c>
      <c r="P74" s="3">
        <v>1</v>
      </c>
      <c r="Q74" s="4" t="s">
        <v>1487</v>
      </c>
      <c r="R74" s="5" t="s">
        <v>1335</v>
      </c>
    </row>
    <row r="75" spans="1:18" s="3" customFormat="1" x14ac:dyDescent="0.2">
      <c r="A75" s="11" t="s">
        <v>1161</v>
      </c>
      <c r="B75" s="11"/>
      <c r="C75" s="3" t="s">
        <v>927</v>
      </c>
      <c r="D75" s="3" t="s">
        <v>2538</v>
      </c>
      <c r="E75" s="3">
        <v>6450</v>
      </c>
      <c r="F75" s="55">
        <f>E75*1.0609</f>
        <v>6842.8049999999994</v>
      </c>
      <c r="G75" s="55">
        <f t="shared" si="5"/>
        <v>7184.9452499999998</v>
      </c>
      <c r="H75" s="70">
        <f t="shared" si="0"/>
        <v>7544.1925124999998</v>
      </c>
      <c r="I75" s="70">
        <f t="shared" si="1"/>
        <v>7695.07636275</v>
      </c>
      <c r="J75" s="70">
        <f t="shared" si="9"/>
        <v>8079.8301808875003</v>
      </c>
      <c r="K75" s="70">
        <f>J75*1.099</f>
        <v>8879.7333687953633</v>
      </c>
      <c r="L75" s="70">
        <v>9300</v>
      </c>
      <c r="M75" s="70">
        <v>9580</v>
      </c>
      <c r="N75" s="70">
        <f t="shared" si="11"/>
        <v>10059</v>
      </c>
      <c r="O75" s="22">
        <v>1.2689999999999999</v>
      </c>
      <c r="P75" s="3">
        <v>1</v>
      </c>
      <c r="Q75" s="4" t="s">
        <v>1488</v>
      </c>
      <c r="R75" s="5" t="s">
        <v>1335</v>
      </c>
    </row>
    <row r="76" spans="1:18" x14ac:dyDescent="0.2">
      <c r="A76" s="12" t="s">
        <v>279</v>
      </c>
      <c r="C76" s="1" t="s">
        <v>2355</v>
      </c>
      <c r="D76" s="1" t="s">
        <v>2356</v>
      </c>
      <c r="E76" s="1">
        <v>5150</v>
      </c>
      <c r="F76" s="54">
        <f t="shared" ref="F76:F80" si="15">E76*1.0609</f>
        <v>5463.6350000000002</v>
      </c>
      <c r="G76" s="54">
        <f t="shared" si="5"/>
        <v>5736.8167500000009</v>
      </c>
      <c r="H76" s="71">
        <f t="shared" si="0"/>
        <v>6023.6575875000008</v>
      </c>
      <c r="I76" s="71">
        <f t="shared" si="1"/>
        <v>6144.1307392500012</v>
      </c>
      <c r="J76" s="71">
        <f t="shared" si="9"/>
        <v>6451.3372762125018</v>
      </c>
      <c r="K76" s="71">
        <f t="shared" si="14"/>
        <v>7096.4710038337525</v>
      </c>
      <c r="L76" s="71">
        <f t="shared" si="6"/>
        <v>7451.2945540254404</v>
      </c>
      <c r="M76" s="71">
        <f t="shared" si="7"/>
        <v>7674.833390646204</v>
      </c>
      <c r="N76" s="71">
        <f t="shared" si="11"/>
        <v>8058.5750601785148</v>
      </c>
      <c r="O76" s="21">
        <v>1.6679999999999999</v>
      </c>
      <c r="P76" s="1">
        <v>1</v>
      </c>
      <c r="Q76" s="2" t="s">
        <v>280</v>
      </c>
      <c r="R76" s="6" t="s">
        <v>219</v>
      </c>
    </row>
    <row r="77" spans="1:18" x14ac:dyDescent="0.2">
      <c r="A77" s="11" t="s">
        <v>58</v>
      </c>
      <c r="B77" s="11"/>
      <c r="C77" s="3" t="s">
        <v>59</v>
      </c>
      <c r="D77" s="3" t="s">
        <v>60</v>
      </c>
      <c r="E77" s="3">
        <v>1110</v>
      </c>
      <c r="F77" s="55">
        <f t="shared" si="15"/>
        <v>1177.5989999999999</v>
      </c>
      <c r="G77" s="55">
        <f t="shared" si="5"/>
        <v>1236.4789499999999</v>
      </c>
      <c r="H77" s="70">
        <f t="shared" si="0"/>
        <v>1298.3028975</v>
      </c>
      <c r="I77" s="70">
        <f t="shared" si="1"/>
        <v>1324.26895545</v>
      </c>
      <c r="J77" s="70">
        <v>1390</v>
      </c>
      <c r="K77" s="70">
        <v>1530</v>
      </c>
      <c r="L77" s="70">
        <v>1600</v>
      </c>
      <c r="M77" s="70">
        <v>1645</v>
      </c>
      <c r="N77" s="70">
        <f t="shared" si="11"/>
        <v>1727.25</v>
      </c>
      <c r="O77" s="22">
        <v>0.875</v>
      </c>
      <c r="P77" s="3">
        <v>1</v>
      </c>
      <c r="Q77" s="4" t="s">
        <v>61</v>
      </c>
      <c r="R77" s="5" t="s">
        <v>176</v>
      </c>
    </row>
    <row r="78" spans="1:18" x14ac:dyDescent="0.2">
      <c r="A78" s="11" t="s">
        <v>62</v>
      </c>
      <c r="B78" s="11"/>
      <c r="C78" s="3" t="s">
        <v>63</v>
      </c>
      <c r="D78" s="3" t="s">
        <v>64</v>
      </c>
      <c r="E78" s="3">
        <v>2120</v>
      </c>
      <c r="F78" s="55">
        <f t="shared" si="15"/>
        <v>2249.1079999999997</v>
      </c>
      <c r="G78" s="55">
        <f t="shared" si="5"/>
        <v>2361.5634</v>
      </c>
      <c r="H78" s="70">
        <f t="shared" si="0"/>
        <v>2479.6415700000002</v>
      </c>
      <c r="I78" s="70">
        <f t="shared" si="1"/>
        <v>2529.2344014000005</v>
      </c>
      <c r="J78" s="70">
        <v>2690</v>
      </c>
      <c r="K78" s="70">
        <v>2950</v>
      </c>
      <c r="L78" s="70">
        <v>3090</v>
      </c>
      <c r="M78" s="70">
        <v>3180</v>
      </c>
      <c r="N78" s="70">
        <f t="shared" si="11"/>
        <v>3339</v>
      </c>
      <c r="O78" s="22">
        <v>1.633</v>
      </c>
      <c r="P78" s="3">
        <v>1</v>
      </c>
      <c r="Q78" s="4" t="s">
        <v>65</v>
      </c>
      <c r="R78" s="5" t="s">
        <v>221</v>
      </c>
    </row>
    <row r="79" spans="1:18" x14ac:dyDescent="0.2">
      <c r="A79" s="11" t="s">
        <v>66</v>
      </c>
      <c r="B79" s="11"/>
      <c r="C79" s="3" t="s">
        <v>67</v>
      </c>
      <c r="D79" s="3" t="s">
        <v>68</v>
      </c>
      <c r="E79" s="3">
        <v>9000</v>
      </c>
      <c r="F79" s="55">
        <f t="shared" si="15"/>
        <v>9548.1</v>
      </c>
      <c r="G79" s="55">
        <f t="shared" si="5"/>
        <v>10025.505000000001</v>
      </c>
      <c r="H79" s="70">
        <f t="shared" si="0"/>
        <v>10526.780250000002</v>
      </c>
      <c r="I79" s="70">
        <f t="shared" si="1"/>
        <v>10737.315855000003</v>
      </c>
      <c r="J79" s="70">
        <v>11450</v>
      </c>
      <c r="K79" s="70">
        <v>12590</v>
      </c>
      <c r="L79" s="70">
        <v>13200</v>
      </c>
      <c r="M79" s="70">
        <v>13590</v>
      </c>
      <c r="N79" s="70">
        <f t="shared" si="11"/>
        <v>14269.5</v>
      </c>
      <c r="O79" s="22">
        <v>0.59699999999999998</v>
      </c>
      <c r="P79" s="3">
        <v>1</v>
      </c>
      <c r="Q79" s="4" t="s">
        <v>69</v>
      </c>
      <c r="R79" s="5" t="s">
        <v>177</v>
      </c>
    </row>
    <row r="80" spans="1:18" x14ac:dyDescent="0.2">
      <c r="A80" s="11" t="s">
        <v>70</v>
      </c>
      <c r="B80" s="11"/>
      <c r="C80" s="3" t="s">
        <v>67</v>
      </c>
      <c r="D80" s="3" t="s">
        <v>71</v>
      </c>
      <c r="E80" s="3">
        <v>10900</v>
      </c>
      <c r="F80" s="55">
        <f t="shared" si="15"/>
        <v>11563.81</v>
      </c>
      <c r="G80" s="55">
        <f t="shared" si="5"/>
        <v>12142.0005</v>
      </c>
      <c r="H80" s="70">
        <f t="shared" si="0"/>
        <v>12749.100525</v>
      </c>
      <c r="I80" s="70">
        <f t="shared" si="1"/>
        <v>13004.0825355</v>
      </c>
      <c r="J80" s="70">
        <v>13900</v>
      </c>
      <c r="K80" s="70">
        <f t="shared" si="14"/>
        <v>15290.000000000002</v>
      </c>
      <c r="L80" s="70">
        <v>16050</v>
      </c>
      <c r="M80" s="70">
        <v>16530</v>
      </c>
      <c r="N80" s="70">
        <f t="shared" si="11"/>
        <v>17356.5</v>
      </c>
      <c r="O80" s="22">
        <v>0.628</v>
      </c>
      <c r="P80" s="3">
        <v>1</v>
      </c>
      <c r="Q80" s="4" t="s">
        <v>72</v>
      </c>
      <c r="R80" s="5" t="s">
        <v>177</v>
      </c>
    </row>
    <row r="81" spans="1:18" x14ac:dyDescent="0.2">
      <c r="A81" s="12" t="s">
        <v>1401</v>
      </c>
      <c r="C81" s="1" t="s">
        <v>1402</v>
      </c>
      <c r="E81" s="1">
        <v>2930</v>
      </c>
      <c r="F81" s="54">
        <f t="shared" ref="F81:F94" si="16">E81*1.0609</f>
        <v>3108.4369999999999</v>
      </c>
      <c r="G81" s="54">
        <f t="shared" ref="G81:H131" si="17">F81*1.05</f>
        <v>3263.8588500000001</v>
      </c>
      <c r="H81" s="71">
        <f t="shared" si="17"/>
        <v>3427.0517925000004</v>
      </c>
      <c r="I81" s="71">
        <f t="shared" ref="I81:I129" si="18">H81*1.02</f>
        <v>3495.5928283500002</v>
      </c>
      <c r="J81" s="71">
        <f t="shared" ref="J81:J134" si="19">I81*1.05</f>
        <v>3670.3724697675002</v>
      </c>
      <c r="K81" s="71">
        <f t="shared" ref="K81:K88" si="20">J81*1.099</f>
        <v>4033.7393442744828</v>
      </c>
      <c r="L81" s="71">
        <f t="shared" si="6"/>
        <v>4235.4263114882069</v>
      </c>
      <c r="M81" s="71">
        <f t="shared" si="7"/>
        <v>4362.4891008328532</v>
      </c>
      <c r="N81" s="71">
        <f t="shared" si="11"/>
        <v>4580.6135558744963</v>
      </c>
      <c r="O81" s="21">
        <v>7.0999999999999994E-2</v>
      </c>
      <c r="P81" s="1">
        <v>1</v>
      </c>
      <c r="Q81" s="2" t="s">
        <v>1403</v>
      </c>
      <c r="R81" s="6" t="s">
        <v>219</v>
      </c>
    </row>
    <row r="82" spans="1:18" x14ac:dyDescent="0.2">
      <c r="A82" s="12" t="s">
        <v>1459</v>
      </c>
      <c r="C82" s="1" t="s">
        <v>1064</v>
      </c>
      <c r="D82" s="1" t="s">
        <v>1493</v>
      </c>
      <c r="E82" s="1">
        <v>1370</v>
      </c>
      <c r="F82" s="54">
        <f t="shared" si="16"/>
        <v>1453.433</v>
      </c>
      <c r="G82" s="54">
        <f t="shared" si="17"/>
        <v>1526.10465</v>
      </c>
      <c r="H82" s="71">
        <f t="shared" si="17"/>
        <v>1602.4098825000001</v>
      </c>
      <c r="I82" s="71">
        <f t="shared" si="18"/>
        <v>1634.4580801500001</v>
      </c>
      <c r="J82" s="71">
        <f t="shared" si="19"/>
        <v>1716.1809841575002</v>
      </c>
      <c r="K82" s="71">
        <f t="shared" si="20"/>
        <v>1886.0829015890927</v>
      </c>
      <c r="L82" s="71">
        <f t="shared" si="6"/>
        <v>1980.3870466685473</v>
      </c>
      <c r="M82" s="71">
        <f t="shared" si="7"/>
        <v>2039.7986580686038</v>
      </c>
      <c r="N82" s="71">
        <f t="shared" si="11"/>
        <v>2141.7885909720339</v>
      </c>
      <c r="O82" s="21">
        <v>0.11600000000000002</v>
      </c>
      <c r="P82" s="1">
        <v>1</v>
      </c>
      <c r="Q82" s="2" t="s">
        <v>249</v>
      </c>
      <c r="R82" s="6" t="s">
        <v>219</v>
      </c>
    </row>
    <row r="83" spans="1:18" x14ac:dyDescent="0.2">
      <c r="A83" s="12" t="s">
        <v>1460</v>
      </c>
      <c r="C83" s="1" t="s">
        <v>1065</v>
      </c>
      <c r="D83" s="1" t="s">
        <v>1493</v>
      </c>
      <c r="E83" s="1">
        <v>1170</v>
      </c>
      <c r="F83" s="54">
        <f t="shared" si="16"/>
        <v>1241.2529999999999</v>
      </c>
      <c r="G83" s="54">
        <f t="shared" si="17"/>
        <v>1303.31565</v>
      </c>
      <c r="H83" s="71">
        <f t="shared" si="17"/>
        <v>1368.4814325</v>
      </c>
      <c r="I83" s="71">
        <f t="shared" si="18"/>
        <v>1395.8510611500001</v>
      </c>
      <c r="J83" s="71">
        <f t="shared" si="19"/>
        <v>1465.6436142075001</v>
      </c>
      <c r="K83" s="71">
        <f t="shared" si="20"/>
        <v>1610.7423320140426</v>
      </c>
      <c r="L83" s="71">
        <f t="shared" si="6"/>
        <v>1691.2794486147448</v>
      </c>
      <c r="M83" s="71">
        <f t="shared" si="7"/>
        <v>1742.017832073187</v>
      </c>
      <c r="N83" s="71">
        <f t="shared" si="11"/>
        <v>1829.1187236768465</v>
      </c>
      <c r="O83" s="21">
        <v>0.06</v>
      </c>
      <c r="P83" s="1">
        <v>1</v>
      </c>
      <c r="Q83" s="2" t="s">
        <v>250</v>
      </c>
      <c r="R83" s="6" t="s">
        <v>219</v>
      </c>
    </row>
    <row r="84" spans="1:18" x14ac:dyDescent="0.2">
      <c r="A84" s="12" t="s">
        <v>1405</v>
      </c>
      <c r="C84" s="1" t="s">
        <v>1404</v>
      </c>
      <c r="D84" s="1" t="s">
        <v>1406</v>
      </c>
      <c r="E84" s="1">
        <v>1650</v>
      </c>
      <c r="F84" s="54">
        <f t="shared" si="16"/>
        <v>1750.4849999999999</v>
      </c>
      <c r="G84" s="54">
        <f t="shared" si="17"/>
        <v>1838.0092500000001</v>
      </c>
      <c r="H84" s="71">
        <f t="shared" si="17"/>
        <v>1929.9097125000001</v>
      </c>
      <c r="I84" s="71">
        <f t="shared" si="18"/>
        <v>1968.5079067500001</v>
      </c>
      <c r="J84" s="71">
        <f t="shared" si="19"/>
        <v>2066.9333020875001</v>
      </c>
      <c r="K84" s="71">
        <f t="shared" si="20"/>
        <v>2271.5596989941628</v>
      </c>
      <c r="L84" s="71">
        <f>K84*1.12</f>
        <v>2544.1468628734624</v>
      </c>
      <c r="M84" s="71">
        <f t="shared" si="7"/>
        <v>2620.4712687596661</v>
      </c>
      <c r="N84" s="71">
        <f t="shared" si="11"/>
        <v>2751.4948321976494</v>
      </c>
      <c r="O84" s="21">
        <v>0.13500000000000001</v>
      </c>
      <c r="P84" s="1">
        <v>1</v>
      </c>
      <c r="Q84" s="2" t="s">
        <v>1407</v>
      </c>
      <c r="R84" s="6" t="s">
        <v>219</v>
      </c>
    </row>
    <row r="85" spans="1:18" x14ac:dyDescent="0.2">
      <c r="A85" s="12" t="s">
        <v>1408</v>
      </c>
      <c r="C85" s="1" t="s">
        <v>1065</v>
      </c>
      <c r="D85" s="1" t="s">
        <v>1409</v>
      </c>
      <c r="E85" s="1">
        <v>1370</v>
      </c>
      <c r="F85" s="54">
        <f t="shared" si="16"/>
        <v>1453.433</v>
      </c>
      <c r="G85" s="54">
        <f t="shared" si="17"/>
        <v>1526.10465</v>
      </c>
      <c r="H85" s="71">
        <f t="shared" si="17"/>
        <v>1602.4098825000001</v>
      </c>
      <c r="I85" s="71">
        <f t="shared" si="18"/>
        <v>1634.4580801500001</v>
      </c>
      <c r="J85" s="71">
        <f t="shared" si="19"/>
        <v>1716.1809841575002</v>
      </c>
      <c r="K85" s="71">
        <f t="shared" si="20"/>
        <v>1886.0829015890927</v>
      </c>
      <c r="L85" s="71">
        <f t="shared" si="6"/>
        <v>1980.3870466685473</v>
      </c>
      <c r="M85" s="71">
        <f t="shared" si="7"/>
        <v>2039.7986580686038</v>
      </c>
      <c r="N85" s="71">
        <f t="shared" si="11"/>
        <v>2141.7885909720339</v>
      </c>
      <c r="O85" s="21">
        <v>6.8000000000000005E-2</v>
      </c>
      <c r="P85" s="1">
        <v>1</v>
      </c>
      <c r="Q85" s="2" t="s">
        <v>1410</v>
      </c>
      <c r="R85" s="6" t="s">
        <v>219</v>
      </c>
    </row>
    <row r="86" spans="1:18" x14ac:dyDescent="0.2">
      <c r="A86" s="12" t="s">
        <v>1461</v>
      </c>
      <c r="C86" s="1" t="s">
        <v>530</v>
      </c>
      <c r="D86" s="1" t="s">
        <v>1494</v>
      </c>
      <c r="E86" s="1">
        <v>320</v>
      </c>
      <c r="F86" s="54">
        <f t="shared" si="16"/>
        <v>339.488</v>
      </c>
      <c r="G86" s="54">
        <f t="shared" si="17"/>
        <v>356.4624</v>
      </c>
      <c r="H86" s="71">
        <f t="shared" si="17"/>
        <v>374.28552000000002</v>
      </c>
      <c r="I86" s="71">
        <f t="shared" si="18"/>
        <v>381.77123040000004</v>
      </c>
      <c r="J86" s="71">
        <f>I86*1.07</f>
        <v>408.49521652800007</v>
      </c>
      <c r="K86" s="71">
        <f t="shared" si="20"/>
        <v>448.93624296427208</v>
      </c>
      <c r="L86" s="71">
        <f t="shared" si="6"/>
        <v>471.38305511248569</v>
      </c>
      <c r="M86" s="71">
        <f t="shared" si="7"/>
        <v>485.52454676586029</v>
      </c>
      <c r="N86" s="71">
        <f t="shared" si="11"/>
        <v>509.80077410415333</v>
      </c>
      <c r="O86" s="21">
        <v>1.4000000000000002E-2</v>
      </c>
      <c r="P86" s="1">
        <v>1</v>
      </c>
      <c r="Q86" s="2" t="s">
        <v>251</v>
      </c>
      <c r="R86" s="6" t="s">
        <v>219</v>
      </c>
    </row>
    <row r="87" spans="1:18" x14ac:dyDescent="0.2">
      <c r="A87" s="12" t="s">
        <v>1462</v>
      </c>
      <c r="C87" s="1" t="s">
        <v>1267</v>
      </c>
      <c r="D87" s="1" t="s">
        <v>1496</v>
      </c>
      <c r="E87" s="1">
        <v>2200</v>
      </c>
      <c r="F87" s="54">
        <f t="shared" si="16"/>
        <v>2333.98</v>
      </c>
      <c r="G87" s="54">
        <f t="shared" si="17"/>
        <v>2450.6790000000001</v>
      </c>
      <c r="H87" s="71">
        <f t="shared" si="17"/>
        <v>2573.2129500000001</v>
      </c>
      <c r="I87" s="71">
        <f t="shared" si="18"/>
        <v>2624.6772089999999</v>
      </c>
      <c r="J87" s="71">
        <f t="shared" si="19"/>
        <v>2755.91106945</v>
      </c>
      <c r="K87" s="71">
        <f t="shared" si="20"/>
        <v>3028.7462653255498</v>
      </c>
      <c r="L87" s="71">
        <f t="shared" ref="L87:L146" si="21">K87*1.05</f>
        <v>3180.1835785918274</v>
      </c>
      <c r="M87" s="71">
        <f t="shared" ref="M87:M146" si="22">L87*1.03</f>
        <v>3275.5890859495821</v>
      </c>
      <c r="N87" s="71">
        <f t="shared" si="11"/>
        <v>3439.3685402470614</v>
      </c>
      <c r="O87" s="21">
        <v>0.63800000000000001</v>
      </c>
      <c r="P87" s="1">
        <v>1</v>
      </c>
      <c r="Q87" s="2" t="s">
        <v>1840</v>
      </c>
      <c r="R87" s="6" t="s">
        <v>219</v>
      </c>
    </row>
    <row r="88" spans="1:18" x14ac:dyDescent="0.2">
      <c r="A88" s="12" t="s">
        <v>1463</v>
      </c>
      <c r="C88" s="1" t="s">
        <v>1268</v>
      </c>
      <c r="D88" s="1" t="s">
        <v>1496</v>
      </c>
      <c r="E88" s="1">
        <v>605</v>
      </c>
      <c r="F88" s="54">
        <f t="shared" si="16"/>
        <v>641.84449999999993</v>
      </c>
      <c r="G88" s="54">
        <f t="shared" si="17"/>
        <v>673.93672499999991</v>
      </c>
      <c r="H88" s="71">
        <f t="shared" si="17"/>
        <v>707.63356124999996</v>
      </c>
      <c r="I88" s="71">
        <f t="shared" si="18"/>
        <v>721.78623247500002</v>
      </c>
      <c r="J88" s="71">
        <f t="shared" si="19"/>
        <v>757.87554409875008</v>
      </c>
      <c r="K88" s="71">
        <f t="shared" si="20"/>
        <v>832.90522296452627</v>
      </c>
      <c r="L88" s="71">
        <f t="shared" si="21"/>
        <v>874.55048411275266</v>
      </c>
      <c r="M88" s="71">
        <f t="shared" si="22"/>
        <v>900.78699863613531</v>
      </c>
      <c r="N88" s="71">
        <f t="shared" si="11"/>
        <v>945.82634856794209</v>
      </c>
      <c r="O88" s="21">
        <v>8.900000000000001E-2</v>
      </c>
      <c r="P88" s="1">
        <v>1</v>
      </c>
      <c r="Q88" s="2" t="s">
        <v>1841</v>
      </c>
      <c r="R88" s="6" t="s">
        <v>219</v>
      </c>
    </row>
    <row r="89" spans="1:18" x14ac:dyDescent="0.2">
      <c r="A89" s="11" t="s">
        <v>1464</v>
      </c>
      <c r="B89" s="11"/>
      <c r="C89" s="3" t="s">
        <v>894</v>
      </c>
      <c r="D89" s="3" t="s">
        <v>1356</v>
      </c>
      <c r="E89" s="3">
        <v>1850</v>
      </c>
      <c r="F89" s="55">
        <f>E89*1.0609</f>
        <v>1962.665</v>
      </c>
      <c r="G89" s="55">
        <f t="shared" si="17"/>
        <v>2060.7982499999998</v>
      </c>
      <c r="H89" s="70">
        <f t="shared" si="17"/>
        <v>2163.8381624999997</v>
      </c>
      <c r="I89" s="70">
        <f t="shared" si="18"/>
        <v>2207.1149257499997</v>
      </c>
      <c r="J89" s="70">
        <v>2400</v>
      </c>
      <c r="K89" s="70">
        <v>2640</v>
      </c>
      <c r="L89" s="70">
        <v>2770</v>
      </c>
      <c r="M89" s="70">
        <v>2850</v>
      </c>
      <c r="N89" s="70">
        <f t="shared" si="11"/>
        <v>2992.5</v>
      </c>
      <c r="O89" s="22">
        <v>1.28</v>
      </c>
      <c r="P89" s="3">
        <v>1</v>
      </c>
      <c r="Q89" s="4" t="s">
        <v>1842</v>
      </c>
      <c r="R89" s="5" t="s">
        <v>191</v>
      </c>
    </row>
    <row r="90" spans="1:18" x14ac:dyDescent="0.2">
      <c r="A90" s="12" t="s">
        <v>1465</v>
      </c>
      <c r="C90" s="1" t="s">
        <v>1269</v>
      </c>
      <c r="E90" s="1">
        <v>7650</v>
      </c>
      <c r="F90" s="54">
        <f t="shared" si="16"/>
        <v>8115.8849999999993</v>
      </c>
      <c r="G90" s="54">
        <f t="shared" si="17"/>
        <v>8521.6792499999992</v>
      </c>
      <c r="H90" s="71">
        <f t="shared" si="17"/>
        <v>8947.7632125</v>
      </c>
      <c r="I90" s="71">
        <f t="shared" si="18"/>
        <v>9126.7184767500003</v>
      </c>
      <c r="J90" s="71">
        <f>I90*1.07</f>
        <v>9765.5887701225001</v>
      </c>
      <c r="K90" s="71">
        <f>J90*1.099</f>
        <v>10732.382058364627</v>
      </c>
      <c r="L90" s="71">
        <f t="shared" si="21"/>
        <v>11269.001161282858</v>
      </c>
      <c r="M90" s="71">
        <f t="shared" si="22"/>
        <v>11607.071196121344</v>
      </c>
      <c r="N90" s="71">
        <f t="shared" si="11"/>
        <v>12187.424755927412</v>
      </c>
      <c r="O90" s="21">
        <v>0.19500000000000001</v>
      </c>
      <c r="P90" s="1">
        <v>1</v>
      </c>
      <c r="Q90" s="2" t="s">
        <v>1843</v>
      </c>
      <c r="R90" s="6" t="s">
        <v>219</v>
      </c>
    </row>
    <row r="91" spans="1:18" s="3" customFormat="1" x14ac:dyDescent="0.2">
      <c r="A91" s="11" t="s">
        <v>1466</v>
      </c>
      <c r="B91" s="11"/>
      <c r="C91" s="3" t="s">
        <v>1270</v>
      </c>
      <c r="D91" s="3" t="s">
        <v>2230</v>
      </c>
      <c r="E91" s="3">
        <v>1950</v>
      </c>
      <c r="F91" s="55">
        <f t="shared" si="16"/>
        <v>2068.7550000000001</v>
      </c>
      <c r="G91" s="55">
        <f t="shared" si="17"/>
        <v>2172.1927500000002</v>
      </c>
      <c r="H91" s="70">
        <f t="shared" si="17"/>
        <v>2280.8023875000003</v>
      </c>
      <c r="I91" s="70">
        <f t="shared" si="18"/>
        <v>2326.4184352500006</v>
      </c>
      <c r="J91" s="70">
        <v>2480</v>
      </c>
      <c r="K91" s="70">
        <v>2725</v>
      </c>
      <c r="L91" s="71">
        <f t="shared" si="21"/>
        <v>2861.25</v>
      </c>
      <c r="M91" s="70">
        <f t="shared" si="22"/>
        <v>2947.0875000000001</v>
      </c>
      <c r="N91" s="70">
        <f t="shared" si="11"/>
        <v>3094.4418750000004</v>
      </c>
      <c r="O91" s="22">
        <v>4.1000000000000009E-2</v>
      </c>
      <c r="P91" s="3">
        <v>1</v>
      </c>
      <c r="Q91" s="4" t="s">
        <v>1844</v>
      </c>
      <c r="R91" s="5" t="s">
        <v>219</v>
      </c>
    </row>
    <row r="92" spans="1:18" x14ac:dyDescent="0.2">
      <c r="A92" s="12" t="s">
        <v>1467</v>
      </c>
      <c r="C92" s="1" t="s">
        <v>1271</v>
      </c>
      <c r="D92" s="1" t="s">
        <v>1357</v>
      </c>
      <c r="E92" s="1">
        <v>1130</v>
      </c>
      <c r="F92" s="54">
        <f t="shared" si="16"/>
        <v>1198.817</v>
      </c>
      <c r="G92" s="54">
        <f t="shared" si="17"/>
        <v>1258.75785</v>
      </c>
      <c r="H92" s="71">
        <f t="shared" si="17"/>
        <v>1321.6957425000001</v>
      </c>
      <c r="I92" s="71">
        <f t="shared" si="18"/>
        <v>1348.1296573500001</v>
      </c>
      <c r="J92" s="71">
        <f>I92*1.07</f>
        <v>1442.4987333645001</v>
      </c>
      <c r="K92" s="71">
        <f>J92*1.099</f>
        <v>1585.3061079675856</v>
      </c>
      <c r="L92" s="71">
        <f t="shared" si="21"/>
        <v>1664.5714133659649</v>
      </c>
      <c r="M92" s="71">
        <f t="shared" si="22"/>
        <v>1714.5085557669438</v>
      </c>
      <c r="N92" s="71">
        <f t="shared" si="11"/>
        <v>1800.2339835552912</v>
      </c>
      <c r="O92" s="21">
        <v>0.24</v>
      </c>
      <c r="P92" s="1">
        <v>1</v>
      </c>
      <c r="Q92" s="2" t="s">
        <v>1845</v>
      </c>
      <c r="R92" s="6" t="s">
        <v>191</v>
      </c>
    </row>
    <row r="93" spans="1:18" x14ac:dyDescent="0.2">
      <c r="A93" s="12" t="s">
        <v>1468</v>
      </c>
      <c r="C93" s="1" t="s">
        <v>1272</v>
      </c>
      <c r="D93" s="1" t="s">
        <v>2231</v>
      </c>
      <c r="E93" s="1">
        <v>8130</v>
      </c>
      <c r="F93" s="54">
        <f t="shared" si="16"/>
        <v>8625.1170000000002</v>
      </c>
      <c r="G93" s="54">
        <f t="shared" si="17"/>
        <v>9056.3728499999997</v>
      </c>
      <c r="H93" s="71">
        <f t="shared" si="17"/>
        <v>9509.1914925000001</v>
      </c>
      <c r="I93" s="71">
        <f t="shared" si="18"/>
        <v>9699.3753223500007</v>
      </c>
      <c r="J93" s="71">
        <f t="shared" si="19"/>
        <v>10184.344088467502</v>
      </c>
      <c r="K93" s="71">
        <f>J93*1.099</f>
        <v>11192.594153225784</v>
      </c>
      <c r="L93" s="71">
        <f t="shared" si="21"/>
        <v>11752.223860887074</v>
      </c>
      <c r="M93" s="71">
        <f t="shared" si="22"/>
        <v>12104.790576713687</v>
      </c>
      <c r="N93" s="71">
        <f t="shared" si="11"/>
        <v>12710.030105549373</v>
      </c>
      <c r="O93" s="21">
        <v>0.187</v>
      </c>
      <c r="P93" s="1">
        <v>1</v>
      </c>
      <c r="Q93" s="2" t="s">
        <v>1846</v>
      </c>
      <c r="R93" s="6" t="s">
        <v>219</v>
      </c>
    </row>
    <row r="94" spans="1:18" s="3" customFormat="1" x14ac:dyDescent="0.2">
      <c r="A94" s="11" t="s">
        <v>1469</v>
      </c>
      <c r="B94" s="11"/>
      <c r="C94" s="3" t="s">
        <v>2948</v>
      </c>
      <c r="D94" s="3" t="s">
        <v>2232</v>
      </c>
      <c r="E94" s="3">
        <v>1950</v>
      </c>
      <c r="F94" s="55">
        <f t="shared" si="16"/>
        <v>2068.7550000000001</v>
      </c>
      <c r="G94" s="55">
        <f t="shared" si="17"/>
        <v>2172.1927500000002</v>
      </c>
      <c r="H94" s="70">
        <f t="shared" si="17"/>
        <v>2280.8023875000003</v>
      </c>
      <c r="I94" s="70">
        <f t="shared" si="18"/>
        <v>2326.4184352500006</v>
      </c>
      <c r="J94" s="70">
        <v>2400</v>
      </c>
      <c r="K94" s="70">
        <v>2640</v>
      </c>
      <c r="L94" s="70">
        <v>2770</v>
      </c>
      <c r="M94" s="70">
        <v>2850</v>
      </c>
      <c r="N94" s="70">
        <f t="shared" si="11"/>
        <v>2992.5</v>
      </c>
      <c r="O94" s="22">
        <v>4.4999999999999998E-2</v>
      </c>
      <c r="P94" s="3">
        <v>1</v>
      </c>
      <c r="Q94" s="4" t="s">
        <v>1847</v>
      </c>
      <c r="R94" s="5" t="s">
        <v>2703</v>
      </c>
    </row>
    <row r="95" spans="1:18" x14ac:dyDescent="0.2">
      <c r="A95" s="12" t="s">
        <v>1470</v>
      </c>
      <c r="C95" s="1" t="s">
        <v>1266</v>
      </c>
      <c r="D95" s="1" t="s">
        <v>2233</v>
      </c>
      <c r="E95" s="1">
        <v>11500</v>
      </c>
      <c r="F95" s="54">
        <f>E95*1.0609</f>
        <v>12200.35</v>
      </c>
      <c r="G95" s="54">
        <f t="shared" si="17"/>
        <v>12810.3675</v>
      </c>
      <c r="H95" s="71">
        <f t="shared" si="17"/>
        <v>13450.885875000002</v>
      </c>
      <c r="I95" s="71">
        <f t="shared" si="18"/>
        <v>13719.903592500003</v>
      </c>
      <c r="J95" s="71">
        <f>I95*1.07</f>
        <v>14680.296843975004</v>
      </c>
      <c r="K95" s="71">
        <f t="shared" ref="K95:K136" si="23">J95*1.099</f>
        <v>16133.646231528528</v>
      </c>
      <c r="L95" s="71">
        <f t="shared" si="21"/>
        <v>16940.328543104955</v>
      </c>
      <c r="M95" s="71">
        <f t="shared" si="22"/>
        <v>17448.538399398105</v>
      </c>
      <c r="N95" s="71">
        <f t="shared" si="11"/>
        <v>18320.96531936801</v>
      </c>
      <c r="O95" s="21">
        <v>0.18</v>
      </c>
      <c r="P95" s="1">
        <v>1</v>
      </c>
      <c r="Q95" s="2" t="s">
        <v>1848</v>
      </c>
      <c r="R95" s="6" t="s">
        <v>219</v>
      </c>
    </row>
    <row r="96" spans="1:18" x14ac:dyDescent="0.2">
      <c r="A96" s="12" t="s">
        <v>1471</v>
      </c>
      <c r="C96" s="1" t="s">
        <v>1066</v>
      </c>
      <c r="D96" s="1" t="s">
        <v>2539</v>
      </c>
      <c r="E96" s="1">
        <v>2100</v>
      </c>
      <c r="F96" s="54">
        <f t="shared" ref="F96:F158" si="24">E96*1.0609</f>
        <v>2227.89</v>
      </c>
      <c r="G96" s="54">
        <f t="shared" si="17"/>
        <v>2339.2844999999998</v>
      </c>
      <c r="H96" s="71">
        <f t="shared" si="17"/>
        <v>2456.2487249999999</v>
      </c>
      <c r="I96" s="71">
        <f t="shared" si="18"/>
        <v>2505.3736994999999</v>
      </c>
      <c r="J96" s="71">
        <f t="shared" ref="J96:J99" si="25">I96*1.07</f>
        <v>2680.7498584650002</v>
      </c>
      <c r="K96" s="71">
        <f t="shared" si="23"/>
        <v>2946.144094453035</v>
      </c>
      <c r="L96" s="71">
        <f t="shared" si="21"/>
        <v>3093.4512991756869</v>
      </c>
      <c r="M96" s="71">
        <f t="shared" si="22"/>
        <v>3186.2548381509578</v>
      </c>
      <c r="N96" s="71">
        <f t="shared" si="11"/>
        <v>3345.5675800585059</v>
      </c>
      <c r="O96" s="21">
        <v>0.20300000000000001</v>
      </c>
      <c r="P96" s="1">
        <v>1</v>
      </c>
      <c r="Q96" s="2" t="s">
        <v>1849</v>
      </c>
      <c r="R96" s="6" t="s">
        <v>204</v>
      </c>
    </row>
    <row r="97" spans="1:18" x14ac:dyDescent="0.2">
      <c r="A97" s="12" t="s">
        <v>1472</v>
      </c>
      <c r="C97" s="1" t="s">
        <v>1273</v>
      </c>
      <c r="D97" s="1" t="s">
        <v>2234</v>
      </c>
      <c r="E97" s="1">
        <v>1300</v>
      </c>
      <c r="F97" s="54">
        <f t="shared" si="24"/>
        <v>1379.1699999999998</v>
      </c>
      <c r="G97" s="54">
        <f t="shared" si="17"/>
        <v>1448.1284999999998</v>
      </c>
      <c r="H97" s="71">
        <f t="shared" si="17"/>
        <v>1520.5349249999999</v>
      </c>
      <c r="I97" s="71">
        <f t="shared" si="18"/>
        <v>1550.9456235</v>
      </c>
      <c r="J97" s="71">
        <f t="shared" si="25"/>
        <v>1659.5118171450001</v>
      </c>
      <c r="K97" s="71">
        <f t="shared" si="23"/>
        <v>1823.8034870423551</v>
      </c>
      <c r="L97" s="71">
        <f t="shared" si="21"/>
        <v>1914.9936613944728</v>
      </c>
      <c r="M97" s="71">
        <f t="shared" si="22"/>
        <v>1972.443471236307</v>
      </c>
      <c r="N97" s="71">
        <f t="shared" si="11"/>
        <v>2071.0656447981223</v>
      </c>
      <c r="O97" s="21">
        <v>3.7999999999999999E-2</v>
      </c>
      <c r="P97" s="1">
        <v>1</v>
      </c>
      <c r="Q97" s="2" t="s">
        <v>1850</v>
      </c>
      <c r="R97" s="6" t="s">
        <v>204</v>
      </c>
    </row>
    <row r="98" spans="1:18" x14ac:dyDescent="0.2">
      <c r="A98" s="12" t="s">
        <v>1473</v>
      </c>
      <c r="C98" s="1" t="s">
        <v>1274</v>
      </c>
      <c r="D98" s="1" t="s">
        <v>2233</v>
      </c>
      <c r="E98" s="1">
        <v>960</v>
      </c>
      <c r="F98" s="54">
        <f t="shared" si="24"/>
        <v>1018.4639999999999</v>
      </c>
      <c r="G98" s="54">
        <f t="shared" si="17"/>
        <v>1069.3871999999999</v>
      </c>
      <c r="H98" s="71">
        <f t="shared" si="17"/>
        <v>1122.8565599999999</v>
      </c>
      <c r="I98" s="71">
        <f t="shared" si="18"/>
        <v>1145.3136912</v>
      </c>
      <c r="J98" s="71">
        <f t="shared" si="25"/>
        <v>1225.4856495840002</v>
      </c>
      <c r="K98" s="71">
        <f t="shared" si="23"/>
        <v>1346.8087288928161</v>
      </c>
      <c r="L98" s="71">
        <f t="shared" si="21"/>
        <v>1414.1491653374569</v>
      </c>
      <c r="M98" s="71">
        <f t="shared" si="22"/>
        <v>1456.5736402975806</v>
      </c>
      <c r="N98" s="71">
        <f t="shared" si="11"/>
        <v>1529.4023223124598</v>
      </c>
      <c r="O98" s="21">
        <v>0.221</v>
      </c>
      <c r="P98" s="1">
        <v>1</v>
      </c>
      <c r="Q98" s="2" t="s">
        <v>1851</v>
      </c>
      <c r="R98" s="6" t="s">
        <v>219</v>
      </c>
    </row>
    <row r="99" spans="1:18" x14ac:dyDescent="0.2">
      <c r="A99" s="9" t="s">
        <v>2262</v>
      </c>
      <c r="B99" s="9"/>
      <c r="C99" s="7" t="s">
        <v>2361</v>
      </c>
      <c r="D99" s="7" t="s">
        <v>2360</v>
      </c>
      <c r="E99" s="1">
        <v>500</v>
      </c>
      <c r="F99" s="54">
        <f t="shared" si="24"/>
        <v>530.44999999999993</v>
      </c>
      <c r="G99" s="54">
        <f t="shared" si="17"/>
        <v>556.97249999999997</v>
      </c>
      <c r="H99" s="71">
        <f t="shared" si="17"/>
        <v>584.82112499999994</v>
      </c>
      <c r="I99" s="71">
        <f t="shared" si="18"/>
        <v>596.51754749999998</v>
      </c>
      <c r="J99" s="71">
        <f t="shared" si="25"/>
        <v>638.27377582500003</v>
      </c>
      <c r="K99" s="71">
        <f t="shared" si="23"/>
        <v>701.46287963167504</v>
      </c>
      <c r="L99" s="71">
        <f t="shared" si="21"/>
        <v>736.53602361325886</v>
      </c>
      <c r="M99" s="71">
        <f t="shared" si="22"/>
        <v>758.6321043216567</v>
      </c>
      <c r="N99" s="71">
        <f t="shared" si="11"/>
        <v>796.56370953773956</v>
      </c>
      <c r="O99" s="21">
        <v>2.1000000000000001E-2</v>
      </c>
      <c r="P99" s="1">
        <v>1</v>
      </c>
      <c r="Q99" s="2" t="s">
        <v>2261</v>
      </c>
      <c r="R99" s="6" t="s">
        <v>219</v>
      </c>
    </row>
    <row r="100" spans="1:18" x14ac:dyDescent="0.2">
      <c r="A100" s="12" t="s">
        <v>812</v>
      </c>
      <c r="C100" s="1" t="s">
        <v>2949</v>
      </c>
      <c r="D100" s="1" t="s">
        <v>1826</v>
      </c>
      <c r="E100" s="1">
        <v>7300</v>
      </c>
      <c r="F100" s="54">
        <f t="shared" si="24"/>
        <v>7744.57</v>
      </c>
      <c r="G100" s="54">
        <f t="shared" si="17"/>
        <v>8131.7984999999999</v>
      </c>
      <c r="H100" s="71">
        <f t="shared" si="17"/>
        <v>8538.388425000001</v>
      </c>
      <c r="I100" s="71">
        <f t="shared" si="18"/>
        <v>8709.1561935000009</v>
      </c>
      <c r="J100" s="71">
        <f t="shared" si="19"/>
        <v>9144.6140031750019</v>
      </c>
      <c r="K100" s="71">
        <f t="shared" si="23"/>
        <v>10049.930789489326</v>
      </c>
      <c r="L100" s="71">
        <f t="shared" si="21"/>
        <v>10552.427328963793</v>
      </c>
      <c r="M100" s="71">
        <f t="shared" si="22"/>
        <v>10869.000148832707</v>
      </c>
      <c r="N100" s="71">
        <f t="shared" si="11"/>
        <v>11412.450156274343</v>
      </c>
      <c r="O100" s="21">
        <v>0.20100000000000001</v>
      </c>
      <c r="P100" s="1">
        <v>1</v>
      </c>
      <c r="Q100" s="2" t="s">
        <v>813</v>
      </c>
      <c r="R100" s="6" t="s">
        <v>219</v>
      </c>
    </row>
    <row r="101" spans="1:18" x14ac:dyDescent="0.2">
      <c r="A101" s="12" t="s">
        <v>814</v>
      </c>
      <c r="C101" s="1" t="s">
        <v>1827</v>
      </c>
      <c r="D101" s="1" t="s">
        <v>1828</v>
      </c>
      <c r="E101" s="1">
        <v>4010</v>
      </c>
      <c r="F101" s="54">
        <f t="shared" si="24"/>
        <v>4254.2089999999998</v>
      </c>
      <c r="G101" s="54">
        <f t="shared" si="17"/>
        <v>4466.9194500000003</v>
      </c>
      <c r="H101" s="71">
        <f t="shared" si="17"/>
        <v>4690.2654225000006</v>
      </c>
      <c r="I101" s="71">
        <f t="shared" si="18"/>
        <v>4784.0707309500003</v>
      </c>
      <c r="J101" s="71">
        <f t="shared" si="19"/>
        <v>5023.2742674975007</v>
      </c>
      <c r="K101" s="71">
        <f t="shared" si="23"/>
        <v>5520.5784199797536</v>
      </c>
      <c r="L101" s="71">
        <f t="shared" si="21"/>
        <v>5796.6073409787414</v>
      </c>
      <c r="M101" s="71">
        <f t="shared" si="22"/>
        <v>5970.5055612081042</v>
      </c>
      <c r="N101" s="71">
        <f t="shared" si="11"/>
        <v>6269.0308392685092</v>
      </c>
      <c r="O101" s="21">
        <v>0.19800000000000001</v>
      </c>
      <c r="P101" s="1">
        <v>1</v>
      </c>
      <c r="Q101" s="2" t="s">
        <v>815</v>
      </c>
      <c r="R101" s="6" t="s">
        <v>219</v>
      </c>
    </row>
    <row r="102" spans="1:18" x14ac:dyDescent="0.2">
      <c r="A102" s="12" t="s">
        <v>816</v>
      </c>
      <c r="C102" s="1" t="s">
        <v>1829</v>
      </c>
      <c r="D102" s="1" t="s">
        <v>2431</v>
      </c>
      <c r="E102" s="1">
        <v>2810</v>
      </c>
      <c r="F102" s="54">
        <f t="shared" si="24"/>
        <v>2981.1289999999999</v>
      </c>
      <c r="G102" s="54">
        <f t="shared" si="17"/>
        <v>3130.1854499999999</v>
      </c>
      <c r="H102" s="71">
        <f t="shared" si="17"/>
        <v>3286.6947224999999</v>
      </c>
      <c r="I102" s="71">
        <f t="shared" si="18"/>
        <v>3352.4286169500001</v>
      </c>
      <c r="J102" s="71">
        <f t="shared" si="19"/>
        <v>3520.0500477975002</v>
      </c>
      <c r="K102" s="71">
        <f t="shared" si="23"/>
        <v>3868.5350025294524</v>
      </c>
      <c r="L102" s="71">
        <f t="shared" si="21"/>
        <v>4061.961752655925</v>
      </c>
      <c r="M102" s="71">
        <f t="shared" si="22"/>
        <v>4183.8206052356027</v>
      </c>
      <c r="N102" s="71">
        <f t="shared" si="11"/>
        <v>4393.0116354973834</v>
      </c>
      <c r="O102" s="21">
        <v>0.22900000000000001</v>
      </c>
      <c r="P102" s="1">
        <v>1</v>
      </c>
      <c r="Q102" s="2" t="s">
        <v>817</v>
      </c>
      <c r="R102" s="6" t="s">
        <v>219</v>
      </c>
    </row>
    <row r="103" spans="1:18" x14ac:dyDescent="0.2">
      <c r="A103" s="12" t="s">
        <v>818</v>
      </c>
      <c r="C103" s="1" t="s">
        <v>1831</v>
      </c>
      <c r="D103" s="1" t="s">
        <v>1832</v>
      </c>
      <c r="E103" s="1">
        <v>2235</v>
      </c>
      <c r="F103" s="54">
        <f t="shared" si="24"/>
        <v>2371.1115</v>
      </c>
      <c r="G103" s="54">
        <f t="shared" si="17"/>
        <v>2489.6670750000003</v>
      </c>
      <c r="H103" s="71">
        <f t="shared" si="17"/>
        <v>2614.1504287500006</v>
      </c>
      <c r="I103" s="71">
        <f t="shared" si="18"/>
        <v>2666.4334373250008</v>
      </c>
      <c r="J103" s="71">
        <f t="shared" si="19"/>
        <v>2799.755109191251</v>
      </c>
      <c r="K103" s="71">
        <f t="shared" si="23"/>
        <v>3076.9308650011849</v>
      </c>
      <c r="L103" s="71">
        <f t="shared" si="21"/>
        <v>3230.7774082512442</v>
      </c>
      <c r="M103" s="71">
        <f t="shared" si="22"/>
        <v>3327.7007304987815</v>
      </c>
      <c r="N103" s="71">
        <f t="shared" si="11"/>
        <v>3494.0857670237206</v>
      </c>
      <c r="O103" s="21">
        <v>0.12300000000000001</v>
      </c>
      <c r="P103" s="1">
        <v>1</v>
      </c>
      <c r="Q103" s="2" t="s">
        <v>819</v>
      </c>
      <c r="R103" s="6" t="s">
        <v>219</v>
      </c>
    </row>
    <row r="104" spans="1:18" x14ac:dyDescent="0.2">
      <c r="A104" s="12" t="s">
        <v>820</v>
      </c>
      <c r="C104" s="1" t="s">
        <v>1830</v>
      </c>
      <c r="D104" s="1" t="s">
        <v>1832</v>
      </c>
      <c r="E104" s="1">
        <v>2785</v>
      </c>
      <c r="F104" s="54">
        <f t="shared" si="24"/>
        <v>2954.6064999999999</v>
      </c>
      <c r="G104" s="54">
        <f t="shared" si="17"/>
        <v>3102.3368249999999</v>
      </c>
      <c r="H104" s="71">
        <f t="shared" si="17"/>
        <v>3257.45366625</v>
      </c>
      <c r="I104" s="71">
        <f t="shared" si="18"/>
        <v>3322.6027395750002</v>
      </c>
      <c r="J104" s="71">
        <f t="shared" si="19"/>
        <v>3488.7328765537504</v>
      </c>
      <c r="K104" s="71">
        <f t="shared" si="23"/>
        <v>3834.1174313325719</v>
      </c>
      <c r="L104" s="71">
        <f t="shared" si="21"/>
        <v>4025.8233028992008</v>
      </c>
      <c r="M104" s="71">
        <f t="shared" si="22"/>
        <v>4146.5980019861772</v>
      </c>
      <c r="N104" s="71">
        <f t="shared" si="11"/>
        <v>4353.9279020854865</v>
      </c>
      <c r="O104" s="21">
        <v>0.23</v>
      </c>
      <c r="P104" s="1">
        <v>1</v>
      </c>
      <c r="Q104" s="2" t="s">
        <v>821</v>
      </c>
      <c r="R104" s="6" t="s">
        <v>219</v>
      </c>
    </row>
    <row r="105" spans="1:18" x14ac:dyDescent="0.2">
      <c r="A105" s="9" t="s">
        <v>2263</v>
      </c>
      <c r="B105" s="9"/>
      <c r="C105" s="7" t="s">
        <v>853</v>
      </c>
      <c r="D105" s="7" t="s">
        <v>2363</v>
      </c>
      <c r="E105" s="1">
        <v>8500</v>
      </c>
      <c r="F105" s="54">
        <f t="shared" si="24"/>
        <v>9017.65</v>
      </c>
      <c r="G105" s="54">
        <f t="shared" si="17"/>
        <v>9468.5324999999993</v>
      </c>
      <c r="H105" s="71">
        <f t="shared" si="17"/>
        <v>9941.9591249999994</v>
      </c>
      <c r="I105" s="71">
        <f t="shared" si="18"/>
        <v>10140.798307499999</v>
      </c>
      <c r="J105" s="71">
        <f t="shared" si="19"/>
        <v>10647.838222875</v>
      </c>
      <c r="K105" s="71">
        <f t="shared" si="23"/>
        <v>11701.974206939625</v>
      </c>
      <c r="L105" s="71">
        <f t="shared" si="21"/>
        <v>12287.072917286607</v>
      </c>
      <c r="M105" s="71">
        <f t="shared" si="22"/>
        <v>12655.685104805205</v>
      </c>
      <c r="N105" s="71">
        <f t="shared" si="11"/>
        <v>13288.469360045467</v>
      </c>
      <c r="O105" s="21">
        <v>0.17899999999999999</v>
      </c>
      <c r="P105" s="1">
        <v>1</v>
      </c>
      <c r="Q105" s="2" t="s">
        <v>2264</v>
      </c>
      <c r="R105" s="6" t="s">
        <v>219</v>
      </c>
    </row>
    <row r="106" spans="1:18" x14ac:dyDescent="0.2">
      <c r="A106" s="9" t="s">
        <v>2265</v>
      </c>
      <c r="B106" s="9"/>
      <c r="C106" s="7" t="s">
        <v>2361</v>
      </c>
      <c r="D106" s="7" t="s">
        <v>2362</v>
      </c>
      <c r="E106" s="1">
        <v>620</v>
      </c>
      <c r="F106" s="54">
        <f t="shared" si="24"/>
        <v>657.75799999999992</v>
      </c>
      <c r="G106" s="54">
        <f t="shared" si="17"/>
        <v>690.64589999999998</v>
      </c>
      <c r="H106" s="71">
        <f t="shared" si="17"/>
        <v>725.17819499999996</v>
      </c>
      <c r="I106" s="71">
        <f t="shared" si="18"/>
        <v>739.68175889999998</v>
      </c>
      <c r="J106" s="71">
        <f t="shared" si="19"/>
        <v>776.66584684500003</v>
      </c>
      <c r="K106" s="71">
        <f t="shared" si="23"/>
        <v>853.55576568265496</v>
      </c>
      <c r="L106" s="71">
        <f t="shared" si="21"/>
        <v>896.23355396678778</v>
      </c>
      <c r="M106" s="71">
        <f t="shared" si="22"/>
        <v>923.1205605857914</v>
      </c>
      <c r="N106" s="71">
        <f t="shared" si="11"/>
        <v>969.27658861508098</v>
      </c>
      <c r="O106" s="21">
        <v>2.6000000000000002E-2</v>
      </c>
      <c r="P106" s="1">
        <v>1</v>
      </c>
      <c r="Q106" s="2" t="s">
        <v>2266</v>
      </c>
      <c r="R106" s="6" t="s">
        <v>219</v>
      </c>
    </row>
    <row r="107" spans="1:18" x14ac:dyDescent="0.2">
      <c r="A107" s="12" t="s">
        <v>822</v>
      </c>
      <c r="C107" s="1" t="s">
        <v>1833</v>
      </c>
      <c r="D107" s="1" t="s">
        <v>1356</v>
      </c>
      <c r="E107" s="1">
        <v>4550</v>
      </c>
      <c r="F107" s="54">
        <f t="shared" si="24"/>
        <v>4827.0949999999993</v>
      </c>
      <c r="G107" s="54">
        <f t="shared" si="17"/>
        <v>5068.4497499999998</v>
      </c>
      <c r="H107" s="71">
        <f t="shared" si="17"/>
        <v>5321.8722374999998</v>
      </c>
      <c r="I107" s="71">
        <f t="shared" si="18"/>
        <v>5428.3096822500002</v>
      </c>
      <c r="J107" s="71">
        <f>I107*1.1</f>
        <v>5971.1406504750003</v>
      </c>
      <c r="K107" s="71">
        <f t="shared" si="23"/>
        <v>6562.2835748720254</v>
      </c>
      <c r="L107" s="71">
        <f t="shared" si="21"/>
        <v>6890.3977536156272</v>
      </c>
      <c r="M107" s="71">
        <f t="shared" si="22"/>
        <v>7097.1096862240965</v>
      </c>
      <c r="N107" s="71">
        <f t="shared" si="11"/>
        <v>7451.9651705353017</v>
      </c>
      <c r="O107" s="21">
        <v>1.48</v>
      </c>
      <c r="P107" s="1">
        <v>1</v>
      </c>
      <c r="Q107" s="2" t="s">
        <v>1973</v>
      </c>
      <c r="R107" s="6" t="s">
        <v>192</v>
      </c>
    </row>
    <row r="108" spans="1:18" x14ac:dyDescent="0.2">
      <c r="A108" s="9" t="s">
        <v>2267</v>
      </c>
      <c r="B108" s="9"/>
      <c r="C108" s="7" t="s">
        <v>854</v>
      </c>
      <c r="D108" s="7" t="s">
        <v>855</v>
      </c>
      <c r="E108" s="1">
        <v>7900</v>
      </c>
      <c r="F108" s="54">
        <f t="shared" si="24"/>
        <v>8381.1099999999988</v>
      </c>
      <c r="G108" s="54">
        <f t="shared" si="17"/>
        <v>8800.1654999999992</v>
      </c>
      <c r="H108" s="71">
        <f t="shared" si="17"/>
        <v>9240.1737749999993</v>
      </c>
      <c r="I108" s="71">
        <f t="shared" si="18"/>
        <v>9424.9772505000001</v>
      </c>
      <c r="J108" s="71">
        <f t="shared" si="19"/>
        <v>9896.2261130250008</v>
      </c>
      <c r="K108" s="71">
        <f t="shared" si="23"/>
        <v>10875.952498214476</v>
      </c>
      <c r="L108" s="71">
        <f t="shared" si="21"/>
        <v>11419.750123125201</v>
      </c>
      <c r="M108" s="71">
        <f t="shared" si="22"/>
        <v>11762.342626818958</v>
      </c>
      <c r="N108" s="71">
        <f t="shared" si="11"/>
        <v>12350.459758159906</v>
      </c>
      <c r="O108" s="21">
        <v>0.18099999999999997</v>
      </c>
      <c r="P108" s="1">
        <v>1</v>
      </c>
      <c r="Q108" s="2" t="s">
        <v>2268</v>
      </c>
      <c r="R108" s="6" t="s">
        <v>219</v>
      </c>
    </row>
    <row r="109" spans="1:18" x14ac:dyDescent="0.2">
      <c r="A109" s="12" t="s">
        <v>2575</v>
      </c>
      <c r="C109" s="1" t="s">
        <v>1213</v>
      </c>
      <c r="D109" s="1" t="s">
        <v>2574</v>
      </c>
      <c r="E109" s="1">
        <v>3100</v>
      </c>
      <c r="F109" s="54">
        <f t="shared" si="24"/>
        <v>3288.79</v>
      </c>
      <c r="G109" s="54">
        <f t="shared" si="17"/>
        <v>3453.2294999999999</v>
      </c>
      <c r="H109" s="71">
        <f t="shared" si="17"/>
        <v>3625.8909750000003</v>
      </c>
      <c r="I109" s="71">
        <f t="shared" si="18"/>
        <v>3698.4087945000001</v>
      </c>
      <c r="J109" s="71">
        <f t="shared" si="19"/>
        <v>3883.3292342250002</v>
      </c>
      <c r="K109" s="71">
        <f t="shared" si="23"/>
        <v>4267.7788284132748</v>
      </c>
      <c r="L109" s="71">
        <f t="shared" si="21"/>
        <v>4481.167769833939</v>
      </c>
      <c r="M109" s="71">
        <f t="shared" si="22"/>
        <v>4615.6028029289573</v>
      </c>
      <c r="N109" s="71">
        <f t="shared" si="11"/>
        <v>4846.3829430754058</v>
      </c>
      <c r="O109" s="21">
        <v>9.8000000000000004E-2</v>
      </c>
      <c r="P109" s="1">
        <v>1</v>
      </c>
      <c r="Q109" s="2" t="s">
        <v>1556</v>
      </c>
      <c r="R109" s="6" t="s">
        <v>219</v>
      </c>
    </row>
    <row r="110" spans="1:18" x14ac:dyDescent="0.2">
      <c r="A110" s="12" t="s">
        <v>2577</v>
      </c>
      <c r="C110" s="1" t="s">
        <v>2578</v>
      </c>
      <c r="E110" s="1">
        <v>990</v>
      </c>
      <c r="F110" s="54">
        <f t="shared" si="24"/>
        <v>1050.2909999999999</v>
      </c>
      <c r="G110" s="54">
        <f t="shared" si="17"/>
        <v>1102.80555</v>
      </c>
      <c r="H110" s="71">
        <f t="shared" si="17"/>
        <v>1157.9458275000002</v>
      </c>
      <c r="I110" s="71">
        <f t="shared" si="18"/>
        <v>1181.1047440500001</v>
      </c>
      <c r="J110" s="71">
        <f t="shared" si="19"/>
        <v>1240.1599812525003</v>
      </c>
      <c r="K110" s="71">
        <f t="shared" si="23"/>
        <v>1362.9358193964979</v>
      </c>
      <c r="L110" s="71">
        <f t="shared" si="21"/>
        <v>1431.0826103663228</v>
      </c>
      <c r="M110" s="71">
        <f t="shared" si="22"/>
        <v>1474.0150886773124</v>
      </c>
      <c r="N110" s="71">
        <f t="shared" si="11"/>
        <v>1547.7158431111782</v>
      </c>
      <c r="O110" s="21">
        <v>5.0999999999999997E-2</v>
      </c>
      <c r="P110" s="1">
        <v>1</v>
      </c>
      <c r="Q110" s="2" t="s">
        <v>1557</v>
      </c>
      <c r="R110" s="6" t="s">
        <v>219</v>
      </c>
    </row>
    <row r="111" spans="1:18" x14ac:dyDescent="0.2">
      <c r="A111" s="12" t="s">
        <v>1588</v>
      </c>
      <c r="C111" s="1" t="s">
        <v>1589</v>
      </c>
      <c r="D111" s="1" t="s">
        <v>1590</v>
      </c>
      <c r="E111" s="1">
        <v>9610</v>
      </c>
      <c r="F111" s="54">
        <f t="shared" si="24"/>
        <v>10195.249</v>
      </c>
      <c r="G111" s="54">
        <f t="shared" si="17"/>
        <v>10705.01145</v>
      </c>
      <c r="H111" s="71">
        <f t="shared" si="17"/>
        <v>11240.262022500001</v>
      </c>
      <c r="I111" s="71">
        <f t="shared" si="18"/>
        <v>11465.06726295</v>
      </c>
      <c r="J111" s="71">
        <f>I111*1.07</f>
        <v>12267.621971356501</v>
      </c>
      <c r="K111" s="71">
        <f t="shared" si="23"/>
        <v>13482.116546520794</v>
      </c>
      <c r="L111" s="71">
        <f t="shared" si="21"/>
        <v>14156.222373846835</v>
      </c>
      <c r="M111" s="71">
        <f t="shared" si="22"/>
        <v>14580.909045062241</v>
      </c>
      <c r="N111" s="71">
        <f t="shared" si="11"/>
        <v>15309.954497315353</v>
      </c>
      <c r="O111" s="21">
        <v>0.17499999999999999</v>
      </c>
      <c r="P111" s="1">
        <v>1</v>
      </c>
      <c r="Q111" s="2" t="s">
        <v>1591</v>
      </c>
      <c r="R111" s="6" t="s">
        <v>204</v>
      </c>
    </row>
    <row r="112" spans="1:18" x14ac:dyDescent="0.2">
      <c r="A112" s="12" t="s">
        <v>85</v>
      </c>
      <c r="C112" s="1" t="s">
        <v>86</v>
      </c>
      <c r="D112" s="7" t="s">
        <v>856</v>
      </c>
      <c r="E112" s="1">
        <v>1290</v>
      </c>
      <c r="F112" s="54">
        <f t="shared" si="24"/>
        <v>1368.5609999999999</v>
      </c>
      <c r="G112" s="54">
        <f t="shared" si="17"/>
        <v>1436.9890499999999</v>
      </c>
      <c r="H112" s="71">
        <f t="shared" si="17"/>
        <v>1508.8385025</v>
      </c>
      <c r="I112" s="71">
        <f t="shared" si="18"/>
        <v>1539.01527255</v>
      </c>
      <c r="J112" s="71">
        <f t="shared" ref="J112:J118" si="26">I112*1.07</f>
        <v>1646.7463416285</v>
      </c>
      <c r="K112" s="71">
        <f t="shared" si="23"/>
        <v>1809.7742294497214</v>
      </c>
      <c r="L112" s="71">
        <f>K112*1.32</f>
        <v>2388.9019828736323</v>
      </c>
      <c r="M112" s="71">
        <f t="shared" si="22"/>
        <v>2460.5690423598412</v>
      </c>
      <c r="N112" s="71">
        <f t="shared" si="11"/>
        <v>2583.5974944778332</v>
      </c>
      <c r="O112" s="21">
        <v>5.2999999999999999E-2</v>
      </c>
      <c r="P112" s="1">
        <v>1</v>
      </c>
      <c r="Q112" s="2" t="s">
        <v>87</v>
      </c>
      <c r="R112" s="6" t="s">
        <v>219</v>
      </c>
    </row>
    <row r="113" spans="1:18" x14ac:dyDescent="0.2">
      <c r="A113" s="9" t="s">
        <v>2269</v>
      </c>
      <c r="B113" s="9"/>
      <c r="C113" s="7" t="s">
        <v>1067</v>
      </c>
      <c r="D113" s="7" t="s">
        <v>856</v>
      </c>
      <c r="E113" s="1">
        <v>6950</v>
      </c>
      <c r="F113" s="54">
        <f t="shared" si="24"/>
        <v>7373.2550000000001</v>
      </c>
      <c r="G113" s="54">
        <f t="shared" si="17"/>
        <v>7741.9177500000005</v>
      </c>
      <c r="H113" s="71">
        <f t="shared" si="17"/>
        <v>8129.0136375000011</v>
      </c>
      <c r="I113" s="71">
        <f t="shared" si="18"/>
        <v>8291.5939102500015</v>
      </c>
      <c r="J113" s="71">
        <f t="shared" si="26"/>
        <v>8872.0054839675013</v>
      </c>
      <c r="K113" s="71">
        <f t="shared" si="23"/>
        <v>9750.334026880284</v>
      </c>
      <c r="L113" s="71">
        <f t="shared" si="21"/>
        <v>10237.850728224299</v>
      </c>
      <c r="M113" s="71">
        <f t="shared" si="22"/>
        <v>10544.986250071028</v>
      </c>
      <c r="N113" s="71">
        <f t="shared" si="11"/>
        <v>11072.23556257458</v>
      </c>
      <c r="O113" s="21">
        <v>8.5999999999999993E-2</v>
      </c>
      <c r="P113" s="1">
        <v>1</v>
      </c>
      <c r="Q113" s="2" t="s">
        <v>2270</v>
      </c>
      <c r="R113" s="6" t="s">
        <v>219</v>
      </c>
    </row>
    <row r="114" spans="1:18" x14ac:dyDescent="0.2">
      <c r="A114" s="9" t="s">
        <v>2271</v>
      </c>
      <c r="B114" s="9"/>
      <c r="C114" s="7" t="s">
        <v>151</v>
      </c>
      <c r="D114" s="7" t="s">
        <v>856</v>
      </c>
      <c r="E114" s="1">
        <v>1410</v>
      </c>
      <c r="F114" s="54">
        <f t="shared" si="24"/>
        <v>1495.8689999999999</v>
      </c>
      <c r="G114" s="54">
        <f t="shared" si="17"/>
        <v>1570.66245</v>
      </c>
      <c r="H114" s="71">
        <f t="shared" si="17"/>
        <v>1649.1955725</v>
      </c>
      <c r="I114" s="71">
        <f t="shared" si="18"/>
        <v>1682.1794839500001</v>
      </c>
      <c r="J114" s="71">
        <f t="shared" si="26"/>
        <v>1799.9320478265001</v>
      </c>
      <c r="K114" s="71">
        <f t="shared" si="23"/>
        <v>1978.1253205613236</v>
      </c>
      <c r="L114" s="71">
        <f t="shared" si="21"/>
        <v>2077.0315865893899</v>
      </c>
      <c r="M114" s="71">
        <f t="shared" si="22"/>
        <v>2139.3425341870716</v>
      </c>
      <c r="N114" s="71">
        <f t="shared" si="11"/>
        <v>2246.3096608964252</v>
      </c>
      <c r="O114" s="21">
        <v>0.16600000000000001</v>
      </c>
      <c r="P114" s="1">
        <v>1</v>
      </c>
      <c r="Q114" s="2" t="s">
        <v>2272</v>
      </c>
      <c r="R114" s="6" t="s">
        <v>219</v>
      </c>
    </row>
    <row r="115" spans="1:18" x14ac:dyDescent="0.2">
      <c r="A115" s="9" t="s">
        <v>2273</v>
      </c>
      <c r="B115" s="9"/>
      <c r="C115" s="7" t="s">
        <v>1925</v>
      </c>
      <c r="D115" s="7" t="s">
        <v>856</v>
      </c>
      <c r="E115" s="1">
        <v>1660</v>
      </c>
      <c r="F115" s="54">
        <f t="shared" si="24"/>
        <v>1761.0939999999998</v>
      </c>
      <c r="G115" s="54">
        <f t="shared" si="17"/>
        <v>1849.1487</v>
      </c>
      <c r="H115" s="71">
        <f t="shared" si="17"/>
        <v>1941.606135</v>
      </c>
      <c r="I115" s="71">
        <f t="shared" si="18"/>
        <v>1980.4382577000001</v>
      </c>
      <c r="J115" s="71">
        <f t="shared" si="26"/>
        <v>2119.0689357390002</v>
      </c>
      <c r="K115" s="71">
        <f t="shared" si="23"/>
        <v>2328.8567603771612</v>
      </c>
      <c r="L115" s="71">
        <f t="shared" si="21"/>
        <v>2445.2995983960195</v>
      </c>
      <c r="M115" s="71">
        <f t="shared" si="22"/>
        <v>2518.6585863479004</v>
      </c>
      <c r="N115" s="71">
        <f t="shared" si="11"/>
        <v>2644.5915156652954</v>
      </c>
      <c r="O115" s="21">
        <v>2.5000000000000001E-2</v>
      </c>
      <c r="P115" s="1">
        <v>1</v>
      </c>
      <c r="Q115" s="2" t="s">
        <v>2274</v>
      </c>
      <c r="R115" s="6" t="s">
        <v>219</v>
      </c>
    </row>
    <row r="116" spans="1:18" x14ac:dyDescent="0.2">
      <c r="A116" s="9" t="s">
        <v>2275</v>
      </c>
      <c r="B116" s="9"/>
      <c r="C116" s="7" t="s">
        <v>1926</v>
      </c>
      <c r="D116" s="7" t="s">
        <v>856</v>
      </c>
      <c r="E116" s="1">
        <v>2950</v>
      </c>
      <c r="F116" s="54">
        <f t="shared" si="24"/>
        <v>3129.6549999999997</v>
      </c>
      <c r="G116" s="54">
        <f t="shared" si="17"/>
        <v>3286.1377499999999</v>
      </c>
      <c r="H116" s="71">
        <f t="shared" si="17"/>
        <v>3450.4446375000002</v>
      </c>
      <c r="I116" s="71">
        <f t="shared" si="18"/>
        <v>3519.4535302500003</v>
      </c>
      <c r="J116" s="71">
        <f t="shared" si="26"/>
        <v>3765.8152773675006</v>
      </c>
      <c r="K116" s="71">
        <f t="shared" si="23"/>
        <v>4138.6309898268828</v>
      </c>
      <c r="L116" s="71">
        <f t="shared" si="21"/>
        <v>4345.5625393182272</v>
      </c>
      <c r="M116" s="71">
        <f t="shared" si="22"/>
        <v>4475.9294154977742</v>
      </c>
      <c r="N116" s="71">
        <f t="shared" si="11"/>
        <v>4699.725886272663</v>
      </c>
      <c r="O116" s="21">
        <v>0.26900000000000002</v>
      </c>
      <c r="P116" s="1">
        <v>1</v>
      </c>
      <c r="Q116" s="2" t="s">
        <v>2276</v>
      </c>
      <c r="R116" s="6" t="s">
        <v>219</v>
      </c>
    </row>
    <row r="117" spans="1:18" x14ac:dyDescent="0.2">
      <c r="A117" s="9" t="s">
        <v>2277</v>
      </c>
      <c r="B117" s="9"/>
      <c r="C117" s="7" t="s">
        <v>1927</v>
      </c>
      <c r="D117" s="7" t="s">
        <v>856</v>
      </c>
      <c r="E117" s="1">
        <v>1090</v>
      </c>
      <c r="F117" s="54">
        <f t="shared" si="24"/>
        <v>1156.3809999999999</v>
      </c>
      <c r="G117" s="54">
        <f t="shared" si="17"/>
        <v>1214.2000499999999</v>
      </c>
      <c r="H117" s="71">
        <f t="shared" si="17"/>
        <v>1274.9100524999999</v>
      </c>
      <c r="I117" s="71">
        <f t="shared" si="18"/>
        <v>1300.4082535499999</v>
      </c>
      <c r="J117" s="71">
        <f t="shared" si="26"/>
        <v>1391.4368312985</v>
      </c>
      <c r="K117" s="71">
        <f t="shared" si="23"/>
        <v>1529.1890775970514</v>
      </c>
      <c r="L117" s="71">
        <f t="shared" si="21"/>
        <v>1605.6485314769041</v>
      </c>
      <c r="M117" s="71">
        <f t="shared" si="22"/>
        <v>1653.8179874212112</v>
      </c>
      <c r="N117" s="71">
        <f t="shared" si="11"/>
        <v>1736.5088867922718</v>
      </c>
      <c r="O117" s="21">
        <v>2.5000000000000001E-2</v>
      </c>
      <c r="P117" s="1">
        <v>1</v>
      </c>
      <c r="Q117" s="2" t="s">
        <v>2278</v>
      </c>
      <c r="R117" s="6" t="s">
        <v>219</v>
      </c>
    </row>
    <row r="118" spans="1:18" x14ac:dyDescent="0.2">
      <c r="A118" s="9" t="s">
        <v>2279</v>
      </c>
      <c r="B118" s="9"/>
      <c r="C118" s="7" t="s">
        <v>1928</v>
      </c>
      <c r="D118" s="7" t="s">
        <v>1929</v>
      </c>
      <c r="E118" s="1">
        <v>3130</v>
      </c>
      <c r="F118" s="54">
        <f t="shared" si="24"/>
        <v>3320.6169999999997</v>
      </c>
      <c r="G118" s="54">
        <f t="shared" si="17"/>
        <v>3486.6478499999998</v>
      </c>
      <c r="H118" s="71">
        <f t="shared" si="17"/>
        <v>3660.9802424999998</v>
      </c>
      <c r="I118" s="71">
        <f t="shared" si="18"/>
        <v>3734.1998473499998</v>
      </c>
      <c r="J118" s="71">
        <f t="shared" si="26"/>
        <v>3995.5938366645</v>
      </c>
      <c r="K118" s="71">
        <f t="shared" si="23"/>
        <v>4391.1576264942851</v>
      </c>
      <c r="L118" s="71">
        <f t="shared" si="21"/>
        <v>4610.7155078189999</v>
      </c>
      <c r="M118" s="71">
        <f t="shared" si="22"/>
        <v>4749.0369730535704</v>
      </c>
      <c r="N118" s="71">
        <f t="shared" si="11"/>
        <v>4986.4888217062489</v>
      </c>
      <c r="O118" s="21">
        <v>0.19</v>
      </c>
      <c r="P118" s="1">
        <v>1</v>
      </c>
      <c r="Q118" s="2" t="s">
        <v>2280</v>
      </c>
      <c r="R118" s="6" t="s">
        <v>219</v>
      </c>
    </row>
    <row r="119" spans="1:18" x14ac:dyDescent="0.2">
      <c r="A119" s="9" t="s">
        <v>2281</v>
      </c>
      <c r="B119" s="9"/>
      <c r="C119" s="7" t="s">
        <v>1930</v>
      </c>
      <c r="D119" s="7" t="s">
        <v>1931</v>
      </c>
      <c r="E119" s="1">
        <v>10400</v>
      </c>
      <c r="F119" s="54">
        <f t="shared" si="24"/>
        <v>11033.359999999999</v>
      </c>
      <c r="G119" s="54">
        <f t="shared" si="17"/>
        <v>11585.027999999998</v>
      </c>
      <c r="H119" s="71">
        <f t="shared" si="17"/>
        <v>12164.279399999999</v>
      </c>
      <c r="I119" s="71">
        <f t="shared" si="18"/>
        <v>12407.564988</v>
      </c>
      <c r="J119" s="71">
        <f t="shared" si="19"/>
        <v>13027.943237400001</v>
      </c>
      <c r="K119" s="71">
        <f t="shared" si="23"/>
        <v>14317.709617902601</v>
      </c>
      <c r="L119" s="71">
        <f t="shared" si="21"/>
        <v>15033.595098797732</v>
      </c>
      <c r="M119" s="71">
        <f t="shared" si="22"/>
        <v>15484.602951761664</v>
      </c>
      <c r="N119" s="71">
        <f t="shared" si="11"/>
        <v>16258.833099349747</v>
      </c>
      <c r="O119" s="21">
        <v>1.508</v>
      </c>
      <c r="P119" s="1">
        <v>1</v>
      </c>
      <c r="Q119" s="2" t="s">
        <v>2282</v>
      </c>
      <c r="R119" s="6" t="s">
        <v>219</v>
      </c>
    </row>
    <row r="120" spans="1:18" x14ac:dyDescent="0.2">
      <c r="A120" s="9" t="s">
        <v>2283</v>
      </c>
      <c r="B120" s="9"/>
      <c r="C120" s="7" t="s">
        <v>1932</v>
      </c>
      <c r="D120" s="7" t="s">
        <v>1933</v>
      </c>
      <c r="E120" s="1">
        <v>4280</v>
      </c>
      <c r="F120" s="54">
        <f t="shared" si="24"/>
        <v>4540.652</v>
      </c>
      <c r="G120" s="54">
        <f t="shared" si="17"/>
        <v>4767.6846000000005</v>
      </c>
      <c r="H120" s="71">
        <f t="shared" si="17"/>
        <v>5006.0688300000011</v>
      </c>
      <c r="I120" s="71">
        <f t="shared" si="18"/>
        <v>5106.1902066000011</v>
      </c>
      <c r="J120" s="71">
        <f t="shared" si="19"/>
        <v>5361.4997169300013</v>
      </c>
      <c r="K120" s="71">
        <f t="shared" si="23"/>
        <v>5892.2881889060709</v>
      </c>
      <c r="L120" s="71">
        <f t="shared" si="21"/>
        <v>6186.9025983513748</v>
      </c>
      <c r="M120" s="71">
        <f t="shared" si="22"/>
        <v>6372.5096763019164</v>
      </c>
      <c r="N120" s="71">
        <f t="shared" si="11"/>
        <v>6691.1351601170127</v>
      </c>
      <c r="O120" s="21">
        <v>0.192</v>
      </c>
      <c r="P120" s="1">
        <v>1</v>
      </c>
      <c r="Q120" s="2" t="s">
        <v>2284</v>
      </c>
      <c r="R120" s="6" t="s">
        <v>219</v>
      </c>
    </row>
    <row r="121" spans="1:18" x14ac:dyDescent="0.2">
      <c r="A121" s="9" t="s">
        <v>1777</v>
      </c>
      <c r="B121" s="9"/>
      <c r="C121" s="10" t="s">
        <v>1778</v>
      </c>
      <c r="D121" s="10" t="s">
        <v>1779</v>
      </c>
      <c r="E121" s="1">
        <v>1270</v>
      </c>
      <c r="F121" s="54">
        <f t="shared" si="24"/>
        <v>1347.3429999999998</v>
      </c>
      <c r="G121" s="54">
        <f t="shared" si="17"/>
        <v>1414.7101499999999</v>
      </c>
      <c r="H121" s="71">
        <f t="shared" si="17"/>
        <v>1485.4456574999999</v>
      </c>
      <c r="I121" s="71">
        <f t="shared" si="18"/>
        <v>1515.1545706499999</v>
      </c>
      <c r="J121" s="71">
        <f t="shared" si="19"/>
        <v>1590.9122991825</v>
      </c>
      <c r="K121" s="71">
        <f t="shared" si="23"/>
        <v>1748.4126168015675</v>
      </c>
      <c r="L121" s="71">
        <f t="shared" si="21"/>
        <v>1835.833247641646</v>
      </c>
      <c r="M121" s="71">
        <f t="shared" si="22"/>
        <v>1890.9082450708954</v>
      </c>
      <c r="N121" s="71">
        <f t="shared" si="11"/>
        <v>1985.4536573244402</v>
      </c>
      <c r="O121" s="21">
        <v>0.11600000000000002</v>
      </c>
      <c r="P121" s="1">
        <v>1</v>
      </c>
      <c r="Q121" s="2" t="s">
        <v>1782</v>
      </c>
      <c r="R121" s="6" t="s">
        <v>219</v>
      </c>
    </row>
    <row r="122" spans="1:18" x14ac:dyDescent="0.2">
      <c r="A122" s="9" t="s">
        <v>1780</v>
      </c>
      <c r="B122" s="9"/>
      <c r="C122" s="10" t="s">
        <v>1778</v>
      </c>
      <c r="D122" s="10" t="s">
        <v>1781</v>
      </c>
      <c r="E122" s="1">
        <v>1590</v>
      </c>
      <c r="F122" s="54">
        <f t="shared" si="24"/>
        <v>1686.8309999999999</v>
      </c>
      <c r="G122" s="54">
        <f t="shared" si="17"/>
        <v>1771.17255</v>
      </c>
      <c r="H122" s="71">
        <f t="shared" si="17"/>
        <v>1859.7311775000001</v>
      </c>
      <c r="I122" s="71">
        <f t="shared" si="18"/>
        <v>1896.92580105</v>
      </c>
      <c r="J122" s="71">
        <f t="shared" si="19"/>
        <v>1991.7720911025001</v>
      </c>
      <c r="K122" s="71">
        <f t="shared" si="23"/>
        <v>2188.9575281216476</v>
      </c>
      <c r="L122" s="71">
        <f t="shared" si="21"/>
        <v>2298.4054045277298</v>
      </c>
      <c r="M122" s="71">
        <f t="shared" si="22"/>
        <v>2367.357566663562</v>
      </c>
      <c r="N122" s="71">
        <f t="shared" si="11"/>
        <v>2485.7254449967404</v>
      </c>
      <c r="O122" s="21">
        <v>0.218</v>
      </c>
      <c r="P122" s="1">
        <v>1</v>
      </c>
      <c r="Q122" s="2" t="s">
        <v>1783</v>
      </c>
      <c r="R122" s="6" t="s">
        <v>219</v>
      </c>
    </row>
    <row r="123" spans="1:18" x14ac:dyDescent="0.2">
      <c r="A123" s="9" t="s">
        <v>2285</v>
      </c>
      <c r="B123" s="9"/>
      <c r="C123" s="7" t="s">
        <v>1934</v>
      </c>
      <c r="D123" s="7" t="s">
        <v>2359</v>
      </c>
      <c r="E123" s="1">
        <v>2820</v>
      </c>
      <c r="F123" s="54">
        <f t="shared" si="24"/>
        <v>2991.7379999999998</v>
      </c>
      <c r="G123" s="54">
        <f t="shared" si="17"/>
        <v>3141.3249000000001</v>
      </c>
      <c r="H123" s="71">
        <f t="shared" si="17"/>
        <v>3298.3911450000001</v>
      </c>
      <c r="I123" s="71">
        <f t="shared" si="18"/>
        <v>3364.3589679000002</v>
      </c>
      <c r="J123" s="71">
        <f t="shared" si="19"/>
        <v>3532.5769162950005</v>
      </c>
      <c r="K123" s="71">
        <f t="shared" si="23"/>
        <v>3882.3020310082056</v>
      </c>
      <c r="L123" s="71">
        <f t="shared" si="21"/>
        <v>4076.4171325586162</v>
      </c>
      <c r="M123" s="71">
        <f t="shared" si="22"/>
        <v>4198.7096465353752</v>
      </c>
      <c r="N123" s="71">
        <f t="shared" si="11"/>
        <v>4408.6451288621438</v>
      </c>
      <c r="O123" s="21">
        <v>4.2999999999999997E-2</v>
      </c>
      <c r="P123" s="1">
        <v>1</v>
      </c>
      <c r="Q123" s="2" t="s">
        <v>2286</v>
      </c>
      <c r="R123" s="6" t="s">
        <v>219</v>
      </c>
    </row>
    <row r="124" spans="1:18" x14ac:dyDescent="0.2">
      <c r="A124" s="9" t="s">
        <v>2287</v>
      </c>
      <c r="B124" s="9"/>
      <c r="C124" s="7" t="s">
        <v>1935</v>
      </c>
      <c r="D124" s="7" t="s">
        <v>1936</v>
      </c>
      <c r="E124" s="1">
        <v>18020</v>
      </c>
      <c r="F124" s="54">
        <f t="shared" si="24"/>
        <v>19117.417999999998</v>
      </c>
      <c r="G124" s="54">
        <f t="shared" si="17"/>
        <v>20073.2889</v>
      </c>
      <c r="H124" s="71">
        <f t="shared" si="17"/>
        <v>21076.953345000002</v>
      </c>
      <c r="I124" s="71">
        <f t="shared" si="18"/>
        <v>21498.492411900002</v>
      </c>
      <c r="J124" s="71">
        <f>I124*1.07</f>
        <v>23003.386880733004</v>
      </c>
      <c r="K124" s="71">
        <f t="shared" si="23"/>
        <v>25280.722181925572</v>
      </c>
      <c r="L124" s="71">
        <f t="shared" si="21"/>
        <v>26544.758291021852</v>
      </c>
      <c r="M124" s="71">
        <f t="shared" si="22"/>
        <v>27341.10103975251</v>
      </c>
      <c r="N124" s="71">
        <f t="shared" si="11"/>
        <v>28708.156091740137</v>
      </c>
      <c r="O124" s="21">
        <v>1.4790000000000001</v>
      </c>
      <c r="P124" s="1">
        <v>1</v>
      </c>
      <c r="Q124" s="2" t="s">
        <v>2288</v>
      </c>
      <c r="R124" s="6" t="s">
        <v>219</v>
      </c>
    </row>
    <row r="125" spans="1:18" x14ac:dyDescent="0.2">
      <c r="A125" s="9" t="s">
        <v>2289</v>
      </c>
      <c r="B125" s="9"/>
      <c r="C125" s="7" t="s">
        <v>1935</v>
      </c>
      <c r="D125" s="7" t="s">
        <v>1937</v>
      </c>
      <c r="E125" s="1">
        <v>17340</v>
      </c>
      <c r="F125" s="54">
        <f t="shared" si="24"/>
        <v>18396.005999999998</v>
      </c>
      <c r="G125" s="54">
        <f t="shared" si="17"/>
        <v>19315.806299999997</v>
      </c>
      <c r="H125" s="71">
        <f t="shared" si="17"/>
        <v>20281.596614999999</v>
      </c>
      <c r="I125" s="71">
        <f t="shared" si="18"/>
        <v>20687.228547299997</v>
      </c>
      <c r="J125" s="71">
        <f>I125*1.07</f>
        <v>22135.334545611</v>
      </c>
      <c r="K125" s="71">
        <f t="shared" si="23"/>
        <v>24326.732665626489</v>
      </c>
      <c r="L125" s="71">
        <f t="shared" si="21"/>
        <v>25543.069298907812</v>
      </c>
      <c r="M125" s="71">
        <f t="shared" si="22"/>
        <v>26309.361377875048</v>
      </c>
      <c r="N125" s="71">
        <f t="shared" si="11"/>
        <v>27624.829446768803</v>
      </c>
      <c r="O125" s="21">
        <v>1.2549999999999999</v>
      </c>
      <c r="P125" s="1">
        <v>1</v>
      </c>
      <c r="Q125" s="2" t="s">
        <v>2290</v>
      </c>
      <c r="R125" s="6" t="s">
        <v>219</v>
      </c>
    </row>
    <row r="126" spans="1:18" x14ac:dyDescent="0.2">
      <c r="A126" s="9" t="s">
        <v>2291</v>
      </c>
      <c r="B126" s="9"/>
      <c r="C126" s="7" t="s">
        <v>1938</v>
      </c>
      <c r="D126" s="7" t="s">
        <v>1939</v>
      </c>
      <c r="E126" s="1">
        <v>850</v>
      </c>
      <c r="F126" s="54">
        <f t="shared" si="24"/>
        <v>901.76499999999999</v>
      </c>
      <c r="G126" s="54">
        <f t="shared" si="17"/>
        <v>946.85325</v>
      </c>
      <c r="H126" s="71">
        <f t="shared" si="17"/>
        <v>994.19591250000008</v>
      </c>
      <c r="I126" s="71">
        <f t="shared" si="18"/>
        <v>1014.07983075</v>
      </c>
      <c r="J126" s="71">
        <f t="shared" si="19"/>
        <v>1064.7838222875</v>
      </c>
      <c r="K126" s="71">
        <f t="shared" si="23"/>
        <v>1170.1974206939624</v>
      </c>
      <c r="L126" s="71">
        <f t="shared" si="21"/>
        <v>1228.7072917286605</v>
      </c>
      <c r="M126" s="71">
        <f t="shared" si="22"/>
        <v>1265.5685104805204</v>
      </c>
      <c r="N126" s="71">
        <f t="shared" si="11"/>
        <v>1328.8469360045465</v>
      </c>
      <c r="O126" s="21">
        <v>3.5999999999999997E-2</v>
      </c>
      <c r="P126" s="1">
        <v>1</v>
      </c>
      <c r="Q126" s="2" t="s">
        <v>2292</v>
      </c>
      <c r="R126" s="6" t="s">
        <v>219</v>
      </c>
    </row>
    <row r="127" spans="1:18" x14ac:dyDescent="0.2">
      <c r="A127" s="9" t="s">
        <v>73</v>
      </c>
      <c r="B127" s="9"/>
      <c r="C127" s="7" t="s">
        <v>293</v>
      </c>
      <c r="D127" s="7" t="s">
        <v>294</v>
      </c>
      <c r="E127" s="1">
        <v>4260</v>
      </c>
      <c r="F127" s="54">
        <f t="shared" si="24"/>
        <v>4519.4340000000002</v>
      </c>
      <c r="G127" s="54">
        <f t="shared" si="17"/>
        <v>4745.4057000000003</v>
      </c>
      <c r="H127" s="71">
        <f t="shared" si="17"/>
        <v>4982.6759850000008</v>
      </c>
      <c r="I127" s="71">
        <f t="shared" si="18"/>
        <v>5082.3295047000011</v>
      </c>
      <c r="J127" s="71">
        <f t="shared" si="19"/>
        <v>5336.4459799350016</v>
      </c>
      <c r="K127" s="71">
        <f t="shared" si="23"/>
        <v>5864.7541319485663</v>
      </c>
      <c r="L127" s="71">
        <f t="shared" si="21"/>
        <v>6157.9918385459951</v>
      </c>
      <c r="M127" s="71">
        <f t="shared" si="22"/>
        <v>6342.731593702375</v>
      </c>
      <c r="N127" s="71">
        <f t="shared" si="11"/>
        <v>6659.8681733874937</v>
      </c>
      <c r="O127" s="21">
        <v>0.223</v>
      </c>
      <c r="P127" s="1">
        <v>1</v>
      </c>
      <c r="Q127" s="2" t="s">
        <v>74</v>
      </c>
      <c r="R127" s="6" t="s">
        <v>219</v>
      </c>
    </row>
    <row r="128" spans="1:18" x14ac:dyDescent="0.2">
      <c r="A128" s="9" t="s">
        <v>75</v>
      </c>
      <c r="B128" s="9"/>
      <c r="C128" s="7" t="s">
        <v>77</v>
      </c>
      <c r="D128" s="7" t="s">
        <v>295</v>
      </c>
      <c r="E128" s="1">
        <v>10430</v>
      </c>
      <c r="F128" s="54">
        <f t="shared" si="24"/>
        <v>11065.187</v>
      </c>
      <c r="G128" s="54">
        <f t="shared" si="17"/>
        <v>11618.44635</v>
      </c>
      <c r="H128" s="71">
        <f t="shared" si="17"/>
        <v>12199.368667500001</v>
      </c>
      <c r="I128" s="71">
        <f t="shared" si="18"/>
        <v>12443.356040850002</v>
      </c>
      <c r="J128" s="71">
        <f t="shared" si="19"/>
        <v>13065.523842892502</v>
      </c>
      <c r="K128" s="71">
        <f t="shared" si="23"/>
        <v>14359.010703338859</v>
      </c>
      <c r="L128" s="71">
        <f t="shared" si="21"/>
        <v>15076.961238505803</v>
      </c>
      <c r="M128" s="71">
        <f t="shared" si="22"/>
        <v>15529.270075660977</v>
      </c>
      <c r="N128" s="71">
        <f t="shared" si="11"/>
        <v>16305.733579444028</v>
      </c>
      <c r="O128" s="21">
        <v>1.5759999999999998</v>
      </c>
      <c r="P128" s="1">
        <v>1</v>
      </c>
      <c r="Q128" s="2" t="s">
        <v>78</v>
      </c>
      <c r="R128" s="6" t="s">
        <v>219</v>
      </c>
    </row>
    <row r="129" spans="1:18" x14ac:dyDescent="0.2">
      <c r="A129" s="9" t="s">
        <v>88</v>
      </c>
      <c r="B129" s="9"/>
      <c r="C129" s="7" t="s">
        <v>89</v>
      </c>
      <c r="D129" s="7" t="s">
        <v>90</v>
      </c>
      <c r="E129" s="1">
        <v>1030</v>
      </c>
      <c r="F129" s="54">
        <f t="shared" si="24"/>
        <v>1092.7269999999999</v>
      </c>
      <c r="G129" s="54">
        <f t="shared" si="17"/>
        <v>1147.3633499999999</v>
      </c>
      <c r="H129" s="71">
        <f t="shared" si="17"/>
        <v>1204.7315174999999</v>
      </c>
      <c r="I129" s="71">
        <f t="shared" si="18"/>
        <v>1228.8261478499999</v>
      </c>
      <c r="J129" s="71">
        <f t="shared" si="19"/>
        <v>1290.2674552424999</v>
      </c>
      <c r="K129" s="71">
        <f t="shared" si="23"/>
        <v>1418.0039333115074</v>
      </c>
      <c r="L129" s="71">
        <f t="shared" si="21"/>
        <v>1488.9041299770827</v>
      </c>
      <c r="M129" s="71">
        <f t="shared" si="22"/>
        <v>1533.5712538763953</v>
      </c>
      <c r="N129" s="71">
        <f t="shared" si="11"/>
        <v>1610.2498165702152</v>
      </c>
      <c r="O129" s="21">
        <v>0.2</v>
      </c>
      <c r="P129" s="1">
        <v>1</v>
      </c>
      <c r="Q129" s="2" t="s">
        <v>91</v>
      </c>
      <c r="R129" s="6" t="s">
        <v>219</v>
      </c>
    </row>
    <row r="130" spans="1:18" x14ac:dyDescent="0.2">
      <c r="A130" s="9" t="s">
        <v>76</v>
      </c>
      <c r="B130" s="9"/>
      <c r="C130" s="7" t="s">
        <v>1064</v>
      </c>
      <c r="D130" s="7" t="s">
        <v>79</v>
      </c>
      <c r="E130" s="1">
        <v>1640</v>
      </c>
      <c r="F130" s="54">
        <f t="shared" si="24"/>
        <v>1739.876</v>
      </c>
      <c r="G130" s="54">
        <f t="shared" si="17"/>
        <v>1826.8697999999999</v>
      </c>
      <c r="H130" s="71">
        <f t="shared" si="17"/>
        <v>1918.2132899999999</v>
      </c>
      <c r="I130" s="71">
        <f t="shared" ref="I130:I184" si="27">H130*1.02</f>
        <v>1956.5775558</v>
      </c>
      <c r="J130" s="71">
        <f t="shared" si="19"/>
        <v>2054.4064335900002</v>
      </c>
      <c r="K130" s="71">
        <f t="shared" si="23"/>
        <v>2257.79267051541</v>
      </c>
      <c r="L130" s="71">
        <f t="shared" si="21"/>
        <v>2370.6823040411805</v>
      </c>
      <c r="M130" s="71">
        <f t="shared" si="22"/>
        <v>2441.8027731624161</v>
      </c>
      <c r="N130" s="71">
        <f t="shared" si="11"/>
        <v>2563.8929118205369</v>
      </c>
      <c r="O130" s="21">
        <v>0.106</v>
      </c>
      <c r="P130" s="1">
        <v>1</v>
      </c>
      <c r="Q130" s="2" t="s">
        <v>80</v>
      </c>
      <c r="R130" s="6" t="s">
        <v>219</v>
      </c>
    </row>
    <row r="131" spans="1:18" x14ac:dyDescent="0.2">
      <c r="A131" s="14" t="s">
        <v>92</v>
      </c>
      <c r="B131" s="14"/>
      <c r="C131" s="15" t="s">
        <v>102</v>
      </c>
      <c r="D131" s="10" t="s">
        <v>1779</v>
      </c>
      <c r="E131" s="1">
        <v>1350</v>
      </c>
      <c r="F131" s="54">
        <f t="shared" si="24"/>
        <v>1432.2149999999999</v>
      </c>
      <c r="G131" s="54">
        <f t="shared" si="17"/>
        <v>1503.82575</v>
      </c>
      <c r="H131" s="71">
        <f t="shared" si="17"/>
        <v>1579.0170375</v>
      </c>
      <c r="I131" s="71">
        <f t="shared" si="27"/>
        <v>1610.59737825</v>
      </c>
      <c r="J131" s="71">
        <f t="shared" si="19"/>
        <v>1691.1272471625</v>
      </c>
      <c r="K131" s="71">
        <f t="shared" si="23"/>
        <v>1858.5488446315874</v>
      </c>
      <c r="L131" s="71">
        <f t="shared" si="21"/>
        <v>1951.4762868631669</v>
      </c>
      <c r="M131" s="71">
        <f t="shared" si="22"/>
        <v>2010.0205754690619</v>
      </c>
      <c r="N131" s="71">
        <f t="shared" si="11"/>
        <v>2110.521604242515</v>
      </c>
      <c r="O131" s="21">
        <v>0.12300000000000001</v>
      </c>
      <c r="P131" s="1">
        <v>1</v>
      </c>
      <c r="Q131" s="2" t="s">
        <v>98</v>
      </c>
      <c r="R131" s="6" t="s">
        <v>219</v>
      </c>
    </row>
    <row r="132" spans="1:18" x14ac:dyDescent="0.2">
      <c r="A132" s="14" t="s">
        <v>93</v>
      </c>
      <c r="B132" s="14"/>
      <c r="C132" s="15" t="s">
        <v>103</v>
      </c>
      <c r="D132" s="10" t="s">
        <v>1781</v>
      </c>
      <c r="E132" s="1">
        <v>2275</v>
      </c>
      <c r="F132" s="54">
        <f t="shared" si="24"/>
        <v>2413.5474999999997</v>
      </c>
      <c r="G132" s="54">
        <f t="shared" ref="G132:H184" si="28">F132*1.05</f>
        <v>2534.2248749999999</v>
      </c>
      <c r="H132" s="71">
        <f t="shared" si="28"/>
        <v>2660.9361187499999</v>
      </c>
      <c r="I132" s="71">
        <f t="shared" si="27"/>
        <v>2714.1548411250001</v>
      </c>
      <c r="J132" s="71">
        <f t="shared" si="19"/>
        <v>2849.8625831812501</v>
      </c>
      <c r="K132" s="71">
        <f t="shared" si="23"/>
        <v>3131.9989789161937</v>
      </c>
      <c r="L132" s="71">
        <f t="shared" si="21"/>
        <v>3288.5989278620036</v>
      </c>
      <c r="M132" s="71">
        <f t="shared" si="22"/>
        <v>3387.2568956978639</v>
      </c>
      <c r="N132" s="71">
        <f t="shared" si="11"/>
        <v>3556.6197404827572</v>
      </c>
      <c r="O132" s="21">
        <v>0.21899999999999997</v>
      </c>
      <c r="P132" s="1">
        <v>1</v>
      </c>
      <c r="Q132" s="2" t="s">
        <v>99</v>
      </c>
      <c r="R132" s="6" t="s">
        <v>219</v>
      </c>
    </row>
    <row r="133" spans="1:18" x14ac:dyDescent="0.2">
      <c r="A133" s="14" t="s">
        <v>94</v>
      </c>
      <c r="B133" s="14"/>
      <c r="C133" s="15" t="s">
        <v>104</v>
      </c>
      <c r="D133" s="10" t="s">
        <v>95</v>
      </c>
      <c r="E133" s="1">
        <v>3860</v>
      </c>
      <c r="F133" s="54">
        <f t="shared" si="24"/>
        <v>4095.0739999999996</v>
      </c>
      <c r="G133" s="54">
        <f t="shared" si="28"/>
        <v>4299.8276999999998</v>
      </c>
      <c r="H133" s="71">
        <f t="shared" si="28"/>
        <v>4514.8190850000001</v>
      </c>
      <c r="I133" s="71">
        <f t="shared" si="27"/>
        <v>4605.1154667000001</v>
      </c>
      <c r="J133" s="71">
        <f t="shared" si="19"/>
        <v>4835.3712400350005</v>
      </c>
      <c r="K133" s="71">
        <f t="shared" si="23"/>
        <v>5314.0729927984657</v>
      </c>
      <c r="L133" s="71">
        <f t="shared" si="21"/>
        <v>5579.776642438389</v>
      </c>
      <c r="M133" s="71">
        <f t="shared" si="22"/>
        <v>5747.1699417115406</v>
      </c>
      <c r="N133" s="71">
        <f t="shared" ref="N133:N196" si="29">M133*1.05</f>
        <v>6034.5284387971178</v>
      </c>
      <c r="O133" s="21">
        <v>0.20899999999999999</v>
      </c>
      <c r="P133" s="1">
        <v>1</v>
      </c>
      <c r="Q133" s="2" t="s">
        <v>100</v>
      </c>
      <c r="R133" s="6" t="s">
        <v>219</v>
      </c>
    </row>
    <row r="134" spans="1:18" x14ac:dyDescent="0.2">
      <c r="A134" s="14" t="s">
        <v>96</v>
      </c>
      <c r="B134" s="14"/>
      <c r="C134" s="15" t="s">
        <v>97</v>
      </c>
      <c r="D134" s="10" t="s">
        <v>105</v>
      </c>
      <c r="E134" s="1">
        <v>10050</v>
      </c>
      <c r="F134" s="54">
        <f t="shared" si="24"/>
        <v>10662.045</v>
      </c>
      <c r="G134" s="54">
        <f t="shared" si="28"/>
        <v>11195.14725</v>
      </c>
      <c r="H134" s="71">
        <f t="shared" si="28"/>
        <v>11754.9046125</v>
      </c>
      <c r="I134" s="71">
        <f t="shared" si="27"/>
        <v>11990.002704750001</v>
      </c>
      <c r="J134" s="71">
        <f t="shared" si="19"/>
        <v>12589.502839987501</v>
      </c>
      <c r="K134" s="71">
        <f t="shared" si="23"/>
        <v>13835.863621146264</v>
      </c>
      <c r="L134" s="71">
        <f>K134*1.12</f>
        <v>15496.167255683817</v>
      </c>
      <c r="M134" s="71">
        <f t="shared" si="22"/>
        <v>15961.052273354331</v>
      </c>
      <c r="N134" s="71">
        <f t="shared" si="29"/>
        <v>16759.104887022047</v>
      </c>
      <c r="O134" s="21">
        <v>1.6240000000000001</v>
      </c>
      <c r="P134" s="1">
        <v>1</v>
      </c>
      <c r="Q134" s="2" t="s">
        <v>101</v>
      </c>
      <c r="R134" s="6" t="s">
        <v>219</v>
      </c>
    </row>
    <row r="135" spans="1:18" x14ac:dyDescent="0.2">
      <c r="A135" s="14" t="s">
        <v>1024</v>
      </c>
      <c r="B135" s="14"/>
      <c r="C135" s="10" t="s">
        <v>1026</v>
      </c>
      <c r="D135" s="10"/>
      <c r="E135" s="1">
        <v>9900</v>
      </c>
      <c r="F135" s="54">
        <f t="shared" si="24"/>
        <v>10502.91</v>
      </c>
      <c r="G135" s="54">
        <f t="shared" si="28"/>
        <v>11028.0555</v>
      </c>
      <c r="H135" s="71">
        <f t="shared" si="28"/>
        <v>11579.458275000001</v>
      </c>
      <c r="I135" s="71">
        <f t="shared" si="27"/>
        <v>11811.0474405</v>
      </c>
      <c r="J135" s="71">
        <f>I135*1.07</f>
        <v>12637.820761335</v>
      </c>
      <c r="K135" s="71">
        <f t="shared" si="23"/>
        <v>13888.965016707165</v>
      </c>
      <c r="L135" s="71">
        <f t="shared" si="21"/>
        <v>14583.413267542524</v>
      </c>
      <c r="M135" s="71">
        <f t="shared" si="22"/>
        <v>15020.9156655688</v>
      </c>
      <c r="N135" s="71">
        <f t="shared" si="29"/>
        <v>15771.961448847242</v>
      </c>
      <c r="O135" s="21">
        <v>1E-3</v>
      </c>
      <c r="P135" s="1">
        <v>1</v>
      </c>
      <c r="Q135" s="2" t="s">
        <v>670</v>
      </c>
      <c r="R135" s="6" t="s">
        <v>219</v>
      </c>
    </row>
    <row r="136" spans="1:18" x14ac:dyDescent="0.2">
      <c r="A136" s="14" t="s">
        <v>1025</v>
      </c>
      <c r="B136" s="14"/>
      <c r="C136" s="10" t="s">
        <v>1027</v>
      </c>
      <c r="D136" s="10" t="s">
        <v>1028</v>
      </c>
      <c r="E136" s="1">
        <v>890</v>
      </c>
      <c r="F136" s="54">
        <f t="shared" si="24"/>
        <v>944.20099999999991</v>
      </c>
      <c r="G136" s="54">
        <f t="shared" si="28"/>
        <v>991.41104999999993</v>
      </c>
      <c r="H136" s="71">
        <f t="shared" si="28"/>
        <v>1040.9816025</v>
      </c>
      <c r="I136" s="71">
        <f t="shared" si="27"/>
        <v>1061.8012345500001</v>
      </c>
      <c r="J136" s="71">
        <f t="shared" ref="J136:J184" si="30">I136*1.05</f>
        <v>1114.8912962775003</v>
      </c>
      <c r="K136" s="71">
        <f t="shared" si="23"/>
        <v>1225.2655346089728</v>
      </c>
      <c r="L136" s="71">
        <f t="shared" si="21"/>
        <v>1286.5288113394215</v>
      </c>
      <c r="M136" s="71">
        <f t="shared" si="22"/>
        <v>1325.1246756796043</v>
      </c>
      <c r="N136" s="71">
        <f t="shared" si="29"/>
        <v>1391.3809094635844</v>
      </c>
      <c r="O136" s="21">
        <v>6.4000000000000001E-2</v>
      </c>
      <c r="P136" s="1">
        <v>1</v>
      </c>
      <c r="Q136" s="2" t="s">
        <v>671</v>
      </c>
      <c r="R136" s="6" t="s">
        <v>219</v>
      </c>
    </row>
    <row r="137" spans="1:18" s="3" customFormat="1" x14ac:dyDescent="0.2">
      <c r="A137" s="31" t="s">
        <v>1411</v>
      </c>
      <c r="B137" s="31"/>
      <c r="C137" s="23" t="s">
        <v>2415</v>
      </c>
      <c r="D137" s="23" t="s">
        <v>1454</v>
      </c>
      <c r="E137" s="25">
        <v>11500</v>
      </c>
      <c r="F137" s="55">
        <f t="shared" si="24"/>
        <v>12200.35</v>
      </c>
      <c r="G137" s="55">
        <f t="shared" si="28"/>
        <v>12810.3675</v>
      </c>
      <c r="H137" s="70">
        <f t="shared" si="28"/>
        <v>13450.885875000002</v>
      </c>
      <c r="I137" s="70">
        <f t="shared" si="27"/>
        <v>13719.903592500003</v>
      </c>
      <c r="J137" s="70">
        <v>14200</v>
      </c>
      <c r="K137" s="70">
        <v>15610</v>
      </c>
      <c r="L137" s="70">
        <v>16390</v>
      </c>
      <c r="M137" s="70">
        <v>16880</v>
      </c>
      <c r="N137" s="70">
        <f t="shared" si="29"/>
        <v>17724</v>
      </c>
      <c r="O137" s="22">
        <v>4.0389999999999997</v>
      </c>
      <c r="P137" s="3">
        <v>1</v>
      </c>
      <c r="Q137" s="4" t="s">
        <v>1412</v>
      </c>
      <c r="R137" s="5" t="s">
        <v>233</v>
      </c>
    </row>
    <row r="138" spans="1:18" s="3" customFormat="1" x14ac:dyDescent="0.2">
      <c r="A138" s="31" t="s">
        <v>1413</v>
      </c>
      <c r="B138" s="31"/>
      <c r="C138" s="23" t="s">
        <v>2416</v>
      </c>
      <c r="D138" s="23" t="s">
        <v>1455</v>
      </c>
      <c r="E138" s="25">
        <v>9500</v>
      </c>
      <c r="F138" s="55">
        <f t="shared" si="24"/>
        <v>10078.549999999999</v>
      </c>
      <c r="G138" s="55">
        <f t="shared" si="28"/>
        <v>10582.477499999999</v>
      </c>
      <c r="H138" s="70">
        <f t="shared" si="28"/>
        <v>11111.601375</v>
      </c>
      <c r="I138" s="70">
        <f t="shared" si="27"/>
        <v>11333.8334025</v>
      </c>
      <c r="J138" s="70">
        <v>11700</v>
      </c>
      <c r="K138" s="70">
        <v>12860</v>
      </c>
      <c r="L138" s="70">
        <v>13500</v>
      </c>
      <c r="M138" s="70">
        <v>13900</v>
      </c>
      <c r="N138" s="70">
        <f t="shared" si="29"/>
        <v>14595</v>
      </c>
      <c r="O138" s="22">
        <v>3.7149999999999999</v>
      </c>
      <c r="P138" s="3">
        <v>1</v>
      </c>
      <c r="Q138" s="4" t="s">
        <v>1414</v>
      </c>
      <c r="R138" s="5" t="s">
        <v>233</v>
      </c>
    </row>
    <row r="139" spans="1:18" x14ac:dyDescent="0.2">
      <c r="A139" s="29" t="s">
        <v>1415</v>
      </c>
      <c r="B139" s="29"/>
      <c r="C139" s="20" t="s">
        <v>2417</v>
      </c>
      <c r="D139" s="20" t="s">
        <v>1458</v>
      </c>
      <c r="E139" s="19">
        <v>12500</v>
      </c>
      <c r="F139" s="54">
        <f t="shared" si="24"/>
        <v>13261.25</v>
      </c>
      <c r="G139" s="54">
        <f t="shared" si="28"/>
        <v>13924.3125</v>
      </c>
      <c r="H139" s="71">
        <f t="shared" si="28"/>
        <v>14620.528125000001</v>
      </c>
      <c r="I139" s="71">
        <f t="shared" si="27"/>
        <v>14912.938687500002</v>
      </c>
      <c r="J139" s="71">
        <f t="shared" si="30"/>
        <v>15658.585621875003</v>
      </c>
      <c r="K139" s="71">
        <f>J139*1.099</f>
        <v>17208.785598440627</v>
      </c>
      <c r="L139" s="71">
        <f t="shared" si="21"/>
        <v>18069.22487836266</v>
      </c>
      <c r="M139" s="71">
        <f t="shared" si="22"/>
        <v>18611.301624713542</v>
      </c>
      <c r="N139" s="71">
        <f t="shared" si="29"/>
        <v>19541.866705949218</v>
      </c>
      <c r="O139" s="21">
        <v>4.1790000000000003</v>
      </c>
      <c r="P139" s="1">
        <v>1</v>
      </c>
      <c r="Q139" s="2" t="s">
        <v>1416</v>
      </c>
      <c r="R139" s="6" t="s">
        <v>219</v>
      </c>
    </row>
    <row r="140" spans="1:18" x14ac:dyDescent="0.2">
      <c r="A140" s="29" t="s">
        <v>1417</v>
      </c>
      <c r="B140" s="29"/>
      <c r="C140" s="20" t="s">
        <v>2418</v>
      </c>
      <c r="D140" s="20" t="s">
        <v>1</v>
      </c>
      <c r="E140" s="19">
        <v>9300</v>
      </c>
      <c r="F140" s="54">
        <f t="shared" si="24"/>
        <v>9866.369999999999</v>
      </c>
      <c r="G140" s="54">
        <f t="shared" si="28"/>
        <v>10359.6885</v>
      </c>
      <c r="H140" s="71">
        <f t="shared" si="28"/>
        <v>10877.672925000001</v>
      </c>
      <c r="I140" s="71">
        <f t="shared" si="27"/>
        <v>11095.226383500001</v>
      </c>
      <c r="J140" s="71">
        <f t="shared" si="30"/>
        <v>11649.987702675002</v>
      </c>
      <c r="K140" s="71">
        <f t="shared" ref="K140:K146" si="31">J140*1.099</f>
        <v>12803.336485239826</v>
      </c>
      <c r="L140" s="71">
        <f t="shared" si="21"/>
        <v>13443.503309501819</v>
      </c>
      <c r="M140" s="71">
        <f t="shared" si="22"/>
        <v>13846.808408786874</v>
      </c>
      <c r="N140" s="71">
        <f t="shared" si="29"/>
        <v>14539.148829226218</v>
      </c>
      <c r="O140" s="21">
        <v>3.9449999999999998</v>
      </c>
      <c r="P140" s="1">
        <v>1</v>
      </c>
      <c r="Q140" s="2" t="s">
        <v>1418</v>
      </c>
      <c r="R140" s="6" t="s">
        <v>219</v>
      </c>
    </row>
    <row r="141" spans="1:18" x14ac:dyDescent="0.2">
      <c r="A141" s="29" t="s">
        <v>1419</v>
      </c>
      <c r="B141" s="29"/>
      <c r="C141" s="20" t="s">
        <v>2419</v>
      </c>
      <c r="D141" s="20" t="s">
        <v>3</v>
      </c>
      <c r="E141" s="19">
        <v>15800</v>
      </c>
      <c r="F141" s="54">
        <f t="shared" si="24"/>
        <v>16762.219999999998</v>
      </c>
      <c r="G141" s="54">
        <f t="shared" si="28"/>
        <v>17600.330999999998</v>
      </c>
      <c r="H141" s="71">
        <f t="shared" si="28"/>
        <v>18480.347549999999</v>
      </c>
      <c r="I141" s="71">
        <f t="shared" si="27"/>
        <v>18849.954501</v>
      </c>
      <c r="J141" s="71">
        <f t="shared" si="30"/>
        <v>19792.452226050002</v>
      </c>
      <c r="K141" s="71">
        <f t="shared" si="31"/>
        <v>21751.904996428952</v>
      </c>
      <c r="L141" s="71">
        <f t="shared" si="21"/>
        <v>22839.500246250402</v>
      </c>
      <c r="M141" s="71">
        <f t="shared" si="22"/>
        <v>23524.685253637916</v>
      </c>
      <c r="N141" s="71">
        <f t="shared" si="29"/>
        <v>24700.919516319813</v>
      </c>
      <c r="O141" s="21">
        <v>4.3479999999999999</v>
      </c>
      <c r="P141" s="1">
        <v>1</v>
      </c>
      <c r="Q141" s="2" t="s">
        <v>1420</v>
      </c>
      <c r="R141" s="6" t="s">
        <v>219</v>
      </c>
    </row>
    <row r="142" spans="1:18" x14ac:dyDescent="0.2">
      <c r="A142" s="29" t="s">
        <v>1421</v>
      </c>
      <c r="B142" s="29"/>
      <c r="C142" s="20" t="s">
        <v>1453</v>
      </c>
      <c r="D142" s="20" t="s">
        <v>4</v>
      </c>
      <c r="E142" s="19">
        <v>13900</v>
      </c>
      <c r="F142" s="54">
        <f t="shared" si="24"/>
        <v>14746.51</v>
      </c>
      <c r="G142" s="54">
        <f t="shared" si="28"/>
        <v>15483.835500000001</v>
      </c>
      <c r="H142" s="71">
        <f t="shared" si="28"/>
        <v>16258.027275000002</v>
      </c>
      <c r="I142" s="71">
        <f t="shared" si="27"/>
        <v>16583.187820500003</v>
      </c>
      <c r="J142" s="71">
        <f t="shared" si="30"/>
        <v>17412.347211525004</v>
      </c>
      <c r="K142" s="71">
        <f t="shared" si="31"/>
        <v>19136.169585465981</v>
      </c>
      <c r="L142" s="71">
        <f t="shared" si="21"/>
        <v>20092.97806473928</v>
      </c>
      <c r="M142" s="71">
        <f t="shared" si="22"/>
        <v>20695.767406681458</v>
      </c>
      <c r="N142" s="71">
        <f t="shared" si="29"/>
        <v>21730.555777015532</v>
      </c>
      <c r="O142" s="21">
        <v>4.04</v>
      </c>
      <c r="P142" s="1">
        <v>1</v>
      </c>
      <c r="Q142" s="2" t="s">
        <v>1422</v>
      </c>
      <c r="R142" s="6" t="s">
        <v>219</v>
      </c>
    </row>
    <row r="143" spans="1:18" x14ac:dyDescent="0.2">
      <c r="A143" s="29" t="s">
        <v>1423</v>
      </c>
      <c r="B143" s="29"/>
      <c r="C143" s="20" t="s">
        <v>1456</v>
      </c>
      <c r="D143" s="20" t="s">
        <v>5</v>
      </c>
      <c r="E143" s="19">
        <v>12600</v>
      </c>
      <c r="F143" s="54">
        <f t="shared" si="24"/>
        <v>13367.34</v>
      </c>
      <c r="G143" s="54">
        <f t="shared" si="28"/>
        <v>14035.707</v>
      </c>
      <c r="H143" s="71">
        <f t="shared" si="28"/>
        <v>14737.49235</v>
      </c>
      <c r="I143" s="71">
        <f t="shared" si="27"/>
        <v>15032.242197000001</v>
      </c>
      <c r="J143" s="71">
        <f t="shared" si="30"/>
        <v>15783.854306850002</v>
      </c>
      <c r="K143" s="71">
        <f t="shared" si="31"/>
        <v>17346.455883228151</v>
      </c>
      <c r="L143" s="71">
        <f t="shared" si="21"/>
        <v>18213.77867738956</v>
      </c>
      <c r="M143" s="71">
        <f t="shared" si="22"/>
        <v>18760.192037711247</v>
      </c>
      <c r="N143" s="71">
        <f t="shared" si="29"/>
        <v>19698.201639596809</v>
      </c>
      <c r="O143" s="21">
        <v>3.8340000000000005</v>
      </c>
      <c r="P143" s="1">
        <v>1</v>
      </c>
      <c r="Q143" s="2" t="s">
        <v>1424</v>
      </c>
      <c r="R143" s="6" t="s">
        <v>219</v>
      </c>
    </row>
    <row r="144" spans="1:18" x14ac:dyDescent="0.2">
      <c r="A144" s="29" t="s">
        <v>1425</v>
      </c>
      <c r="B144" s="29"/>
      <c r="C144" s="20" t="s">
        <v>1457</v>
      </c>
      <c r="D144" s="20" t="s">
        <v>1060</v>
      </c>
      <c r="E144" s="19">
        <v>13200</v>
      </c>
      <c r="F144" s="54">
        <f t="shared" si="24"/>
        <v>14003.88</v>
      </c>
      <c r="G144" s="54">
        <f t="shared" si="28"/>
        <v>14704.074000000001</v>
      </c>
      <c r="H144" s="71">
        <f t="shared" si="28"/>
        <v>15439.277700000001</v>
      </c>
      <c r="I144" s="71">
        <f t="shared" si="27"/>
        <v>15748.063254000001</v>
      </c>
      <c r="J144" s="71">
        <f t="shared" si="30"/>
        <v>16535.466416700001</v>
      </c>
      <c r="K144" s="71">
        <f t="shared" si="31"/>
        <v>18172.477591953302</v>
      </c>
      <c r="L144" s="71">
        <f t="shared" si="21"/>
        <v>19081.101471550966</v>
      </c>
      <c r="M144" s="71">
        <f t="shared" si="22"/>
        <v>19653.534515697494</v>
      </c>
      <c r="N144" s="71">
        <f t="shared" si="29"/>
        <v>20636.211241482371</v>
      </c>
      <c r="O144" s="21">
        <v>4.173</v>
      </c>
      <c r="P144" s="1">
        <v>1</v>
      </c>
      <c r="Q144" s="2" t="s">
        <v>1426</v>
      </c>
      <c r="R144" s="6" t="s">
        <v>219</v>
      </c>
    </row>
    <row r="145" spans="1:18" x14ac:dyDescent="0.2">
      <c r="A145" s="29" t="s">
        <v>1427</v>
      </c>
      <c r="B145" s="29"/>
      <c r="C145" s="20" t="s">
        <v>0</v>
      </c>
      <c r="D145" s="20" t="s">
        <v>1061</v>
      </c>
      <c r="E145" s="19">
        <v>10100</v>
      </c>
      <c r="F145" s="54">
        <f t="shared" si="24"/>
        <v>10715.09</v>
      </c>
      <c r="G145" s="54">
        <f t="shared" si="28"/>
        <v>11250.844500000001</v>
      </c>
      <c r="H145" s="71">
        <f t="shared" si="28"/>
        <v>11813.386725000002</v>
      </c>
      <c r="I145" s="71">
        <f t="shared" si="27"/>
        <v>12049.654459500003</v>
      </c>
      <c r="J145" s="71">
        <f t="shared" si="30"/>
        <v>12652.137182475004</v>
      </c>
      <c r="K145" s="71">
        <f t="shared" si="31"/>
        <v>13904.698763540029</v>
      </c>
      <c r="L145" s="71">
        <f t="shared" si="21"/>
        <v>14599.933701717031</v>
      </c>
      <c r="M145" s="71">
        <f t="shared" si="22"/>
        <v>15037.931712768543</v>
      </c>
      <c r="N145" s="71">
        <f t="shared" si="29"/>
        <v>15789.82829840697</v>
      </c>
      <c r="O145" s="21">
        <v>3.9489999999999998</v>
      </c>
      <c r="P145" s="1">
        <v>1</v>
      </c>
      <c r="Q145" s="2" t="s">
        <v>1428</v>
      </c>
      <c r="R145" s="6" t="s">
        <v>219</v>
      </c>
    </row>
    <row r="146" spans="1:18" x14ac:dyDescent="0.2">
      <c r="A146" s="29" t="s">
        <v>1429</v>
      </c>
      <c r="B146" s="29"/>
      <c r="C146" s="20" t="s">
        <v>2</v>
      </c>
      <c r="D146" s="20" t="s">
        <v>1062</v>
      </c>
      <c r="E146" s="19">
        <v>16500</v>
      </c>
      <c r="F146" s="54">
        <f t="shared" si="24"/>
        <v>17504.849999999999</v>
      </c>
      <c r="G146" s="54">
        <f t="shared" si="28"/>
        <v>18380.092499999999</v>
      </c>
      <c r="H146" s="71">
        <f t="shared" si="28"/>
        <v>19299.097125</v>
      </c>
      <c r="I146" s="71">
        <f t="shared" si="27"/>
        <v>19685.079067499999</v>
      </c>
      <c r="J146" s="71">
        <f t="shared" si="30"/>
        <v>20669.333020875001</v>
      </c>
      <c r="K146" s="71">
        <f t="shared" si="31"/>
        <v>22715.596989941627</v>
      </c>
      <c r="L146" s="71">
        <f t="shared" si="21"/>
        <v>23851.376839438708</v>
      </c>
      <c r="M146" s="71">
        <f t="shared" si="22"/>
        <v>24566.918144621868</v>
      </c>
      <c r="N146" s="71">
        <f t="shared" si="29"/>
        <v>25795.264051852962</v>
      </c>
      <c r="O146" s="21">
        <v>4.3520000000000003</v>
      </c>
      <c r="P146" s="1">
        <v>1</v>
      </c>
      <c r="Q146" s="2" t="s">
        <v>1430</v>
      </c>
      <c r="R146" s="6" t="s">
        <v>219</v>
      </c>
    </row>
    <row r="147" spans="1:18" s="3" customFormat="1" x14ac:dyDescent="0.2">
      <c r="A147" s="31" t="s">
        <v>1431</v>
      </c>
      <c r="B147" s="31"/>
      <c r="C147" s="23" t="s">
        <v>11</v>
      </c>
      <c r="D147" s="23" t="s">
        <v>6</v>
      </c>
      <c r="E147" s="25">
        <v>11500</v>
      </c>
      <c r="F147" s="55">
        <f t="shared" si="24"/>
        <v>12200.35</v>
      </c>
      <c r="G147" s="55">
        <f t="shared" si="28"/>
        <v>12810.3675</v>
      </c>
      <c r="H147" s="70">
        <f t="shared" si="28"/>
        <v>13450.885875000002</v>
      </c>
      <c r="I147" s="70">
        <f t="shared" si="27"/>
        <v>13719.903592500003</v>
      </c>
      <c r="J147" s="70">
        <v>14200</v>
      </c>
      <c r="K147" s="70">
        <v>15610</v>
      </c>
      <c r="L147" s="70">
        <v>16390</v>
      </c>
      <c r="M147" s="70">
        <v>16880</v>
      </c>
      <c r="N147" s="70">
        <f t="shared" si="29"/>
        <v>17724</v>
      </c>
      <c r="O147" s="22">
        <v>4.05</v>
      </c>
      <c r="P147" s="3">
        <v>1</v>
      </c>
      <c r="Q147" s="4" t="s">
        <v>1432</v>
      </c>
      <c r="R147" s="5" t="s">
        <v>233</v>
      </c>
    </row>
    <row r="148" spans="1:18" s="3" customFormat="1" x14ac:dyDescent="0.2">
      <c r="A148" s="31" t="s">
        <v>1433</v>
      </c>
      <c r="B148" s="31"/>
      <c r="C148" s="23" t="s">
        <v>12</v>
      </c>
      <c r="D148" s="23" t="s">
        <v>7</v>
      </c>
      <c r="E148" s="25">
        <v>9500</v>
      </c>
      <c r="F148" s="55">
        <f t="shared" si="24"/>
        <v>10078.549999999999</v>
      </c>
      <c r="G148" s="55">
        <f t="shared" si="28"/>
        <v>10582.477499999999</v>
      </c>
      <c r="H148" s="70">
        <f t="shared" si="28"/>
        <v>11111.601375</v>
      </c>
      <c r="I148" s="70">
        <f t="shared" si="27"/>
        <v>11333.8334025</v>
      </c>
      <c r="J148" s="70">
        <v>11700</v>
      </c>
      <c r="K148" s="70">
        <v>12860</v>
      </c>
      <c r="L148" s="70">
        <v>13500</v>
      </c>
      <c r="M148" s="70">
        <v>13900</v>
      </c>
      <c r="N148" s="70">
        <f t="shared" si="29"/>
        <v>14595</v>
      </c>
      <c r="O148" s="22">
        <v>3.7639999999999998</v>
      </c>
      <c r="P148" s="3">
        <v>1</v>
      </c>
      <c r="Q148" s="4" t="s">
        <v>1434</v>
      </c>
      <c r="R148" s="5" t="s">
        <v>233</v>
      </c>
    </row>
    <row r="149" spans="1:18" x14ac:dyDescent="0.2">
      <c r="A149" s="29" t="s">
        <v>1435</v>
      </c>
      <c r="B149" s="29"/>
      <c r="C149" s="20" t="s">
        <v>14</v>
      </c>
      <c r="D149" s="20" t="s">
        <v>8</v>
      </c>
      <c r="E149" s="19">
        <v>12400</v>
      </c>
      <c r="F149" s="54">
        <f t="shared" si="24"/>
        <v>13155.16</v>
      </c>
      <c r="G149" s="54">
        <f t="shared" si="28"/>
        <v>13812.918</v>
      </c>
      <c r="H149" s="71">
        <f t="shared" si="28"/>
        <v>14503.563900000001</v>
      </c>
      <c r="I149" s="71">
        <f t="shared" si="27"/>
        <v>14793.635178</v>
      </c>
      <c r="J149" s="71">
        <f t="shared" si="30"/>
        <v>15533.316936900001</v>
      </c>
      <c r="K149" s="71">
        <f>J149*1.099</f>
        <v>17071.115313653099</v>
      </c>
      <c r="L149" s="71">
        <f t="shared" ref="L149:L195" si="32">K149*1.05</f>
        <v>17924.671079335756</v>
      </c>
      <c r="M149" s="71">
        <f t="shared" ref="M149:M210" si="33">L149*1.03</f>
        <v>18462.411211715829</v>
      </c>
      <c r="N149" s="71">
        <f t="shared" si="29"/>
        <v>19385.531772301623</v>
      </c>
      <c r="O149" s="21">
        <v>4.2069999999999999</v>
      </c>
      <c r="P149" s="1">
        <v>1</v>
      </c>
      <c r="Q149" s="2" t="s">
        <v>1436</v>
      </c>
      <c r="R149" s="6" t="s">
        <v>219</v>
      </c>
    </row>
    <row r="150" spans="1:18" x14ac:dyDescent="0.2">
      <c r="A150" s="29" t="s">
        <v>1437</v>
      </c>
      <c r="B150" s="29"/>
      <c r="C150" s="20" t="s">
        <v>13</v>
      </c>
      <c r="D150" s="20" t="s">
        <v>9</v>
      </c>
      <c r="E150" s="19">
        <v>9100</v>
      </c>
      <c r="F150" s="54">
        <f t="shared" si="24"/>
        <v>9654.1899999999987</v>
      </c>
      <c r="G150" s="54">
        <f t="shared" si="28"/>
        <v>10136.8995</v>
      </c>
      <c r="H150" s="71">
        <f t="shared" si="28"/>
        <v>10643.744475</v>
      </c>
      <c r="I150" s="71">
        <f t="shared" si="27"/>
        <v>10856.6193645</v>
      </c>
      <c r="J150" s="71">
        <f t="shared" si="30"/>
        <v>11399.450332725</v>
      </c>
      <c r="K150" s="71">
        <f t="shared" ref="K150:K156" si="34">J150*1.099</f>
        <v>12527.995915664775</v>
      </c>
      <c r="L150" s="71">
        <f t="shared" si="32"/>
        <v>13154.395711448014</v>
      </c>
      <c r="M150" s="71">
        <f t="shared" si="33"/>
        <v>13549.027582791456</v>
      </c>
      <c r="N150" s="71">
        <f t="shared" si="29"/>
        <v>14226.478961931029</v>
      </c>
      <c r="O150" s="21">
        <v>3.9910000000000001</v>
      </c>
      <c r="P150" s="1">
        <v>1</v>
      </c>
      <c r="Q150" s="2" t="s">
        <v>1438</v>
      </c>
      <c r="R150" s="6" t="s">
        <v>219</v>
      </c>
    </row>
    <row r="151" spans="1:18" x14ac:dyDescent="0.2">
      <c r="A151" s="29" t="s">
        <v>1439</v>
      </c>
      <c r="B151" s="29"/>
      <c r="C151" s="20" t="s">
        <v>15</v>
      </c>
      <c r="D151" s="20" t="s">
        <v>10</v>
      </c>
      <c r="E151" s="19">
        <v>15700</v>
      </c>
      <c r="F151" s="54">
        <f t="shared" si="24"/>
        <v>16656.13</v>
      </c>
      <c r="G151" s="54">
        <f t="shared" si="28"/>
        <v>17488.936500000003</v>
      </c>
      <c r="H151" s="71">
        <f t="shared" si="28"/>
        <v>18363.383325000006</v>
      </c>
      <c r="I151" s="71">
        <f t="shared" si="27"/>
        <v>18730.650991500006</v>
      </c>
      <c r="J151" s="71">
        <f t="shared" si="30"/>
        <v>19667.183541075006</v>
      </c>
      <c r="K151" s="71">
        <f t="shared" si="34"/>
        <v>21614.234711641431</v>
      </c>
      <c r="L151" s="71">
        <f t="shared" si="32"/>
        <v>22694.946447223505</v>
      </c>
      <c r="M151" s="71">
        <f t="shared" si="33"/>
        <v>23375.79484064021</v>
      </c>
      <c r="N151" s="71">
        <f t="shared" si="29"/>
        <v>24544.584582672222</v>
      </c>
      <c r="O151" s="21">
        <v>4.28</v>
      </c>
      <c r="P151" s="1">
        <v>1</v>
      </c>
      <c r="Q151" s="2" t="s">
        <v>1440</v>
      </c>
      <c r="R151" s="6" t="s">
        <v>219</v>
      </c>
    </row>
    <row r="152" spans="1:18" x14ac:dyDescent="0.2">
      <c r="A152" s="29" t="s">
        <v>1441</v>
      </c>
      <c r="B152" s="29"/>
      <c r="C152" s="20" t="s">
        <v>11</v>
      </c>
      <c r="D152" s="20" t="s">
        <v>4</v>
      </c>
      <c r="E152" s="19">
        <v>14200</v>
      </c>
      <c r="F152" s="54">
        <f t="shared" si="24"/>
        <v>15064.779999999999</v>
      </c>
      <c r="G152" s="54">
        <f t="shared" si="28"/>
        <v>15818.019</v>
      </c>
      <c r="H152" s="71">
        <f t="shared" si="28"/>
        <v>16608.91995</v>
      </c>
      <c r="I152" s="71">
        <f t="shared" si="27"/>
        <v>16941.098349</v>
      </c>
      <c r="J152" s="71">
        <f t="shared" si="30"/>
        <v>17788.153266450001</v>
      </c>
      <c r="K152" s="71">
        <f t="shared" si="34"/>
        <v>19549.180439828549</v>
      </c>
      <c r="L152" s="71">
        <f t="shared" si="32"/>
        <v>20526.639461819977</v>
      </c>
      <c r="M152" s="71">
        <f t="shared" si="33"/>
        <v>21142.438645674578</v>
      </c>
      <c r="N152" s="71">
        <f t="shared" si="29"/>
        <v>22199.560577958309</v>
      </c>
      <c r="O152" s="21">
        <v>4.1150000000000002</v>
      </c>
      <c r="P152" s="1">
        <v>1</v>
      </c>
      <c r="Q152" s="2" t="s">
        <v>1442</v>
      </c>
      <c r="R152" s="6" t="s">
        <v>219</v>
      </c>
    </row>
    <row r="153" spans="1:18" x14ac:dyDescent="0.2">
      <c r="A153" s="29" t="s">
        <v>1443</v>
      </c>
      <c r="B153" s="29"/>
      <c r="C153" s="20" t="s">
        <v>12</v>
      </c>
      <c r="D153" s="20" t="s">
        <v>5</v>
      </c>
      <c r="E153" s="19">
        <v>12400</v>
      </c>
      <c r="F153" s="54">
        <f t="shared" si="24"/>
        <v>13155.16</v>
      </c>
      <c r="G153" s="54">
        <f t="shared" si="28"/>
        <v>13812.918</v>
      </c>
      <c r="H153" s="71">
        <f t="shared" si="28"/>
        <v>14503.563900000001</v>
      </c>
      <c r="I153" s="71">
        <f t="shared" si="27"/>
        <v>14793.635178</v>
      </c>
      <c r="J153" s="71">
        <f t="shared" si="30"/>
        <v>15533.316936900001</v>
      </c>
      <c r="K153" s="71">
        <f t="shared" si="34"/>
        <v>17071.115313653099</v>
      </c>
      <c r="L153" s="71">
        <f t="shared" si="32"/>
        <v>17924.671079335756</v>
      </c>
      <c r="M153" s="71">
        <f t="shared" si="33"/>
        <v>18462.411211715829</v>
      </c>
      <c r="N153" s="71">
        <f t="shared" si="29"/>
        <v>19385.531772301623</v>
      </c>
      <c r="O153" s="21">
        <v>3.802</v>
      </c>
      <c r="P153" s="1">
        <v>1</v>
      </c>
      <c r="Q153" s="2" t="s">
        <v>1444</v>
      </c>
      <c r="R153" s="6" t="s">
        <v>219</v>
      </c>
    </row>
    <row r="154" spans="1:18" x14ac:dyDescent="0.2">
      <c r="A154" s="29" t="s">
        <v>1445</v>
      </c>
      <c r="B154" s="29"/>
      <c r="C154" s="20" t="s">
        <v>14</v>
      </c>
      <c r="D154" s="20" t="s">
        <v>1060</v>
      </c>
      <c r="E154" s="19">
        <v>13100</v>
      </c>
      <c r="F154" s="54">
        <f t="shared" si="24"/>
        <v>13897.789999999999</v>
      </c>
      <c r="G154" s="54">
        <f t="shared" si="28"/>
        <v>14592.6795</v>
      </c>
      <c r="H154" s="71">
        <f t="shared" si="28"/>
        <v>15322.313475000001</v>
      </c>
      <c r="I154" s="71">
        <f t="shared" si="27"/>
        <v>15628.759744500001</v>
      </c>
      <c r="J154" s="71">
        <f t="shared" si="30"/>
        <v>16410.197731725002</v>
      </c>
      <c r="K154" s="71">
        <f t="shared" si="34"/>
        <v>18034.807307165778</v>
      </c>
      <c r="L154" s="71">
        <f t="shared" si="32"/>
        <v>18936.54767252407</v>
      </c>
      <c r="M154" s="71">
        <f t="shared" si="33"/>
        <v>19504.644102699793</v>
      </c>
      <c r="N154" s="71">
        <f t="shared" si="29"/>
        <v>20479.876307834784</v>
      </c>
      <c r="O154" s="21">
        <v>4.218</v>
      </c>
      <c r="P154" s="1">
        <v>1</v>
      </c>
      <c r="Q154" s="2" t="s">
        <v>1446</v>
      </c>
      <c r="R154" s="6" t="s">
        <v>219</v>
      </c>
    </row>
    <row r="155" spans="1:18" x14ac:dyDescent="0.2">
      <c r="A155" s="29" t="s">
        <v>1447</v>
      </c>
      <c r="B155" s="29"/>
      <c r="C155" s="20" t="s">
        <v>13</v>
      </c>
      <c r="D155" s="20" t="s">
        <v>1061</v>
      </c>
      <c r="E155" s="19">
        <v>9900</v>
      </c>
      <c r="F155" s="54">
        <f t="shared" si="24"/>
        <v>10502.91</v>
      </c>
      <c r="G155" s="54">
        <f t="shared" si="28"/>
        <v>11028.0555</v>
      </c>
      <c r="H155" s="71">
        <f t="shared" si="28"/>
        <v>11579.458275000001</v>
      </c>
      <c r="I155" s="71">
        <f t="shared" si="27"/>
        <v>11811.0474405</v>
      </c>
      <c r="J155" s="71">
        <f t="shared" si="30"/>
        <v>12401.599812525001</v>
      </c>
      <c r="K155" s="71">
        <f t="shared" si="34"/>
        <v>13629.358193964976</v>
      </c>
      <c r="L155" s="71">
        <f t="shared" si="32"/>
        <v>14310.826103663225</v>
      </c>
      <c r="M155" s="71">
        <f t="shared" si="33"/>
        <v>14740.150886773123</v>
      </c>
      <c r="N155" s="71">
        <f t="shared" si="29"/>
        <v>15477.15843111178</v>
      </c>
      <c r="O155" s="21">
        <v>4.0279999999999996</v>
      </c>
      <c r="P155" s="1">
        <v>1</v>
      </c>
      <c r="Q155" s="2" t="s">
        <v>1448</v>
      </c>
      <c r="R155" s="6" t="s">
        <v>219</v>
      </c>
    </row>
    <row r="156" spans="1:18" x14ac:dyDescent="0.2">
      <c r="A156" s="29" t="s">
        <v>1449</v>
      </c>
      <c r="B156" s="29"/>
      <c r="C156" s="20" t="s">
        <v>15</v>
      </c>
      <c r="D156" s="20" t="s">
        <v>1062</v>
      </c>
      <c r="E156" s="19">
        <v>16300</v>
      </c>
      <c r="F156" s="54">
        <f t="shared" si="24"/>
        <v>17292.669999999998</v>
      </c>
      <c r="G156" s="54">
        <f t="shared" si="28"/>
        <v>18157.303499999998</v>
      </c>
      <c r="H156" s="71">
        <f t="shared" si="28"/>
        <v>19065.168674999997</v>
      </c>
      <c r="I156" s="71">
        <f t="shared" si="27"/>
        <v>19446.472048499996</v>
      </c>
      <c r="J156" s="71">
        <f t="shared" si="30"/>
        <v>20418.795650924996</v>
      </c>
      <c r="K156" s="71">
        <f t="shared" si="34"/>
        <v>22440.256420366572</v>
      </c>
      <c r="L156" s="71">
        <f t="shared" si="32"/>
        <v>23562.2692413849</v>
      </c>
      <c r="M156" s="71">
        <f t="shared" si="33"/>
        <v>24269.137318626446</v>
      </c>
      <c r="N156" s="71">
        <f t="shared" si="29"/>
        <v>25482.594184557769</v>
      </c>
      <c r="O156" s="21">
        <v>4.5330000000000004</v>
      </c>
      <c r="P156" s="1">
        <v>1</v>
      </c>
      <c r="Q156" s="2" t="s">
        <v>1450</v>
      </c>
      <c r="R156" s="6" t="s">
        <v>219</v>
      </c>
    </row>
    <row r="157" spans="1:18" s="3" customFormat="1" x14ac:dyDescent="0.2">
      <c r="A157" s="30" t="s">
        <v>1029</v>
      </c>
      <c r="B157" s="30"/>
      <c r="C157" s="23" t="s">
        <v>1056</v>
      </c>
      <c r="D157" s="23" t="s">
        <v>1057</v>
      </c>
      <c r="E157" s="24">
        <v>13500</v>
      </c>
      <c r="F157" s="55">
        <f t="shared" si="24"/>
        <v>14322.15</v>
      </c>
      <c r="G157" s="55">
        <f t="shared" si="28"/>
        <v>15038.2575</v>
      </c>
      <c r="H157" s="70">
        <f t="shared" si="28"/>
        <v>15790.170375</v>
      </c>
      <c r="I157" s="70">
        <f t="shared" si="27"/>
        <v>16105.973782499999</v>
      </c>
      <c r="J157" s="70">
        <v>16700</v>
      </c>
      <c r="K157" s="70">
        <v>18350</v>
      </c>
      <c r="L157" s="70">
        <v>19250</v>
      </c>
      <c r="M157" s="70">
        <v>19825</v>
      </c>
      <c r="N157" s="70">
        <f t="shared" si="29"/>
        <v>20816.25</v>
      </c>
      <c r="O157" s="22">
        <v>4.6680000000000001</v>
      </c>
      <c r="P157" s="3">
        <v>1</v>
      </c>
      <c r="Q157" s="4" t="s">
        <v>672</v>
      </c>
      <c r="R157" s="5" t="s">
        <v>235</v>
      </c>
    </row>
    <row r="158" spans="1:18" s="3" customFormat="1" x14ac:dyDescent="0.2">
      <c r="A158" s="30" t="s">
        <v>1030</v>
      </c>
      <c r="B158" s="30"/>
      <c r="C158" s="23" t="s">
        <v>1059</v>
      </c>
      <c r="D158" s="23" t="s">
        <v>2007</v>
      </c>
      <c r="E158" s="24">
        <v>11300</v>
      </c>
      <c r="F158" s="55">
        <f t="shared" si="24"/>
        <v>11988.17</v>
      </c>
      <c r="G158" s="55">
        <f t="shared" si="28"/>
        <v>12587.578500000001</v>
      </c>
      <c r="H158" s="70">
        <f t="shared" si="28"/>
        <v>13216.957425000002</v>
      </c>
      <c r="I158" s="70">
        <f t="shared" si="27"/>
        <v>13481.296573500003</v>
      </c>
      <c r="J158" s="70">
        <v>14000</v>
      </c>
      <c r="K158" s="70">
        <v>15390</v>
      </c>
      <c r="L158" s="70">
        <v>16150</v>
      </c>
      <c r="M158" s="70">
        <f t="shared" si="33"/>
        <v>16634.5</v>
      </c>
      <c r="N158" s="70">
        <f t="shared" si="29"/>
        <v>17466.225000000002</v>
      </c>
      <c r="O158" s="22">
        <v>4.5199999999999996</v>
      </c>
      <c r="P158" s="3">
        <v>1</v>
      </c>
      <c r="Q158" s="4" t="s">
        <v>673</v>
      </c>
      <c r="R158" s="5" t="s">
        <v>235</v>
      </c>
    </row>
    <row r="159" spans="1:18" x14ac:dyDescent="0.2">
      <c r="A159" s="29" t="s">
        <v>1031</v>
      </c>
      <c r="B159" s="29"/>
      <c r="C159" s="20" t="s">
        <v>2008</v>
      </c>
      <c r="D159" s="20" t="s">
        <v>2009</v>
      </c>
      <c r="E159" s="19">
        <v>16970</v>
      </c>
      <c r="F159" s="54">
        <f t="shared" ref="F159:F185" si="35">E159*1.0609</f>
        <v>18003.472999999998</v>
      </c>
      <c r="G159" s="54">
        <f t="shared" si="28"/>
        <v>18903.646649999999</v>
      </c>
      <c r="H159" s="71">
        <f t="shared" si="28"/>
        <v>19848.828982499999</v>
      </c>
      <c r="I159" s="71">
        <f t="shared" si="27"/>
        <v>20245.805562149999</v>
      </c>
      <c r="J159" s="71">
        <f t="shared" si="30"/>
        <v>21258.095840257498</v>
      </c>
      <c r="K159" s="71">
        <f>J159*1.099</f>
        <v>23362.647328442989</v>
      </c>
      <c r="L159" s="71">
        <f t="shared" si="32"/>
        <v>24530.779694865138</v>
      </c>
      <c r="M159" s="71">
        <f t="shared" si="33"/>
        <v>25266.703085711091</v>
      </c>
      <c r="N159" s="71">
        <f t="shared" si="29"/>
        <v>26530.038239996647</v>
      </c>
      <c r="O159" s="21">
        <v>4.9969999999999999</v>
      </c>
      <c r="P159" s="1">
        <v>1</v>
      </c>
      <c r="Q159" s="2" t="s">
        <v>674</v>
      </c>
      <c r="R159" s="6" t="s">
        <v>219</v>
      </c>
    </row>
    <row r="160" spans="1:18" x14ac:dyDescent="0.2">
      <c r="A160" s="29" t="s">
        <v>1451</v>
      </c>
      <c r="B160" s="29"/>
      <c r="C160" s="20" t="s">
        <v>16</v>
      </c>
      <c r="D160" s="20" t="s">
        <v>1058</v>
      </c>
      <c r="E160" s="19">
        <v>14250</v>
      </c>
      <c r="F160" s="54">
        <f t="shared" si="35"/>
        <v>15117.824999999999</v>
      </c>
      <c r="G160" s="54">
        <f t="shared" si="28"/>
        <v>15873.716249999999</v>
      </c>
      <c r="H160" s="71">
        <f t="shared" si="28"/>
        <v>16667.402062500001</v>
      </c>
      <c r="I160" s="71">
        <f t="shared" si="27"/>
        <v>17000.750103750001</v>
      </c>
      <c r="J160" s="71">
        <f t="shared" si="30"/>
        <v>17850.787608937502</v>
      </c>
      <c r="K160" s="71">
        <f t="shared" ref="K160:K191" si="36">J160*1.099</f>
        <v>19618.015582222313</v>
      </c>
      <c r="L160" s="71">
        <f t="shared" si="32"/>
        <v>20598.916361333431</v>
      </c>
      <c r="M160" s="71">
        <f t="shared" si="33"/>
        <v>21216.883852173436</v>
      </c>
      <c r="N160" s="71">
        <f t="shared" si="29"/>
        <v>22277.72804478211</v>
      </c>
      <c r="O160" s="21">
        <v>4.72</v>
      </c>
      <c r="P160" s="1">
        <v>1</v>
      </c>
      <c r="Q160" s="2" t="s">
        <v>1452</v>
      </c>
      <c r="R160" s="6" t="s">
        <v>219</v>
      </c>
    </row>
    <row r="161" spans="1:18" x14ac:dyDescent="0.2">
      <c r="A161" s="29" t="s">
        <v>1032</v>
      </c>
      <c r="B161" s="29"/>
      <c r="C161" s="20" t="s">
        <v>2010</v>
      </c>
      <c r="D161" s="20" t="s">
        <v>2011</v>
      </c>
      <c r="E161" s="19">
        <v>20550</v>
      </c>
      <c r="F161" s="54">
        <f t="shared" si="35"/>
        <v>21801.494999999999</v>
      </c>
      <c r="G161" s="54">
        <f t="shared" si="28"/>
        <v>22891.569749999999</v>
      </c>
      <c r="H161" s="71">
        <f t="shared" si="28"/>
        <v>24036.148237500001</v>
      </c>
      <c r="I161" s="71">
        <f t="shared" si="27"/>
        <v>24516.87120225</v>
      </c>
      <c r="J161" s="71">
        <f t="shared" si="30"/>
        <v>25742.714762362502</v>
      </c>
      <c r="K161" s="71">
        <f t="shared" si="36"/>
        <v>28291.243523836391</v>
      </c>
      <c r="L161" s="71">
        <f t="shared" si="32"/>
        <v>29705.80570002821</v>
      </c>
      <c r="M161" s="71">
        <f t="shared" si="33"/>
        <v>30596.979871029056</v>
      </c>
      <c r="N161" s="71">
        <f t="shared" si="29"/>
        <v>32126.828864580511</v>
      </c>
      <c r="O161" s="21">
        <v>4.8869999999999996</v>
      </c>
      <c r="P161" s="1">
        <v>1</v>
      </c>
      <c r="Q161" s="2" t="s">
        <v>675</v>
      </c>
      <c r="R161" s="6" t="s">
        <v>219</v>
      </c>
    </row>
    <row r="162" spans="1:18" x14ac:dyDescent="0.2">
      <c r="A162" s="29" t="s">
        <v>1033</v>
      </c>
      <c r="B162" s="29"/>
      <c r="C162" s="20" t="s">
        <v>2012</v>
      </c>
      <c r="D162" s="20" t="s">
        <v>2013</v>
      </c>
      <c r="E162" s="19">
        <v>14750</v>
      </c>
      <c r="F162" s="54">
        <f t="shared" si="35"/>
        <v>15648.275</v>
      </c>
      <c r="G162" s="54">
        <f t="shared" si="28"/>
        <v>16430.688750000001</v>
      </c>
      <c r="H162" s="71">
        <f t="shared" si="28"/>
        <v>17252.223187500003</v>
      </c>
      <c r="I162" s="71">
        <f t="shared" si="27"/>
        <v>17597.267651250004</v>
      </c>
      <c r="J162" s="71">
        <f t="shared" si="30"/>
        <v>18477.131033812504</v>
      </c>
      <c r="K162" s="71">
        <f t="shared" si="36"/>
        <v>20306.367006159941</v>
      </c>
      <c r="L162" s="71">
        <f t="shared" si="32"/>
        <v>21321.685356467937</v>
      </c>
      <c r="M162" s="71">
        <f t="shared" si="33"/>
        <v>21961.335917161974</v>
      </c>
      <c r="N162" s="71">
        <f t="shared" si="29"/>
        <v>23059.402713020074</v>
      </c>
      <c r="O162" s="21">
        <v>4.8780000000000001</v>
      </c>
      <c r="P162" s="1">
        <v>1</v>
      </c>
      <c r="Q162" s="2" t="s">
        <v>676</v>
      </c>
      <c r="R162" s="6" t="s">
        <v>219</v>
      </c>
    </row>
    <row r="163" spans="1:18" x14ac:dyDescent="0.2">
      <c r="A163" s="29" t="s">
        <v>1034</v>
      </c>
      <c r="B163" s="29"/>
      <c r="C163" s="20" t="s">
        <v>2014</v>
      </c>
      <c r="D163" s="20" t="s">
        <v>2015</v>
      </c>
      <c r="E163" s="19">
        <v>17430</v>
      </c>
      <c r="F163" s="54">
        <f t="shared" si="35"/>
        <v>18491.487000000001</v>
      </c>
      <c r="G163" s="54">
        <f t="shared" si="28"/>
        <v>19416.061350000004</v>
      </c>
      <c r="H163" s="71">
        <f t="shared" si="28"/>
        <v>20386.864417500004</v>
      </c>
      <c r="I163" s="71">
        <f t="shared" si="27"/>
        <v>20794.601705850004</v>
      </c>
      <c r="J163" s="71">
        <f t="shared" si="30"/>
        <v>21834.331791142504</v>
      </c>
      <c r="K163" s="71">
        <f t="shared" si="36"/>
        <v>23995.930638465612</v>
      </c>
      <c r="L163" s="71">
        <f t="shared" si="32"/>
        <v>25195.727170388895</v>
      </c>
      <c r="M163" s="71">
        <f t="shared" si="33"/>
        <v>25951.598985500561</v>
      </c>
      <c r="N163" s="71">
        <f t="shared" si="29"/>
        <v>27249.178934775591</v>
      </c>
      <c r="O163" s="21">
        <v>5.0839999999999996</v>
      </c>
      <c r="P163" s="1">
        <v>1</v>
      </c>
      <c r="Q163" s="2" t="s">
        <v>677</v>
      </c>
      <c r="R163" s="6" t="s">
        <v>219</v>
      </c>
    </row>
    <row r="164" spans="1:18" x14ac:dyDescent="0.2">
      <c r="A164" s="29" t="s">
        <v>1035</v>
      </c>
      <c r="B164" s="29"/>
      <c r="C164" s="20" t="s">
        <v>1056</v>
      </c>
      <c r="D164" s="20" t="s">
        <v>2016</v>
      </c>
      <c r="E164" s="19">
        <v>17130</v>
      </c>
      <c r="F164" s="54">
        <f t="shared" si="35"/>
        <v>18173.217000000001</v>
      </c>
      <c r="G164" s="54">
        <f t="shared" si="28"/>
        <v>19081.877850000001</v>
      </c>
      <c r="H164" s="71">
        <f t="shared" si="28"/>
        <v>20035.971742500002</v>
      </c>
      <c r="I164" s="71">
        <f t="shared" si="27"/>
        <v>20436.691177350003</v>
      </c>
      <c r="J164" s="71">
        <f t="shared" si="30"/>
        <v>21458.525736217503</v>
      </c>
      <c r="K164" s="71">
        <f t="shared" si="36"/>
        <v>23582.919784103036</v>
      </c>
      <c r="L164" s="71">
        <f t="shared" si="32"/>
        <v>24762.06577330819</v>
      </c>
      <c r="M164" s="71">
        <f t="shared" si="33"/>
        <v>25504.927746507437</v>
      </c>
      <c r="N164" s="71">
        <f t="shared" si="29"/>
        <v>26780.17413383281</v>
      </c>
      <c r="O164" s="21">
        <v>5.05</v>
      </c>
      <c r="P164" s="1">
        <v>1</v>
      </c>
      <c r="Q164" s="2" t="s">
        <v>678</v>
      </c>
      <c r="R164" s="6" t="s">
        <v>219</v>
      </c>
    </row>
    <row r="165" spans="1:18" x14ac:dyDescent="0.2">
      <c r="A165" s="29" t="s">
        <v>1036</v>
      </c>
      <c r="B165" s="29"/>
      <c r="C165" s="20" t="s">
        <v>1059</v>
      </c>
      <c r="D165" s="20" t="s">
        <v>2017</v>
      </c>
      <c r="E165" s="19">
        <v>14750</v>
      </c>
      <c r="F165" s="54">
        <f t="shared" si="35"/>
        <v>15648.275</v>
      </c>
      <c r="G165" s="54">
        <f t="shared" si="28"/>
        <v>16430.688750000001</v>
      </c>
      <c r="H165" s="71">
        <f t="shared" si="28"/>
        <v>17252.223187500003</v>
      </c>
      <c r="I165" s="71">
        <f t="shared" si="27"/>
        <v>17597.267651250004</v>
      </c>
      <c r="J165" s="71">
        <f t="shared" si="30"/>
        <v>18477.131033812504</v>
      </c>
      <c r="K165" s="71">
        <f t="shared" si="36"/>
        <v>20306.367006159941</v>
      </c>
      <c r="L165" s="71">
        <f t="shared" si="32"/>
        <v>21321.685356467937</v>
      </c>
      <c r="M165" s="71">
        <f t="shared" si="33"/>
        <v>21961.335917161974</v>
      </c>
      <c r="N165" s="71">
        <f t="shared" si="29"/>
        <v>23059.402713020074</v>
      </c>
      <c r="O165" s="21">
        <v>4.7530000000000001</v>
      </c>
      <c r="P165" s="1">
        <v>1</v>
      </c>
      <c r="Q165" s="2" t="s">
        <v>679</v>
      </c>
      <c r="R165" s="6" t="s">
        <v>219</v>
      </c>
    </row>
    <row r="166" spans="1:18" x14ac:dyDescent="0.2">
      <c r="A166" s="29" t="s">
        <v>1037</v>
      </c>
      <c r="B166" s="29"/>
      <c r="C166" s="20" t="s">
        <v>2008</v>
      </c>
      <c r="D166" s="20" t="s">
        <v>2018</v>
      </c>
      <c r="E166" s="19">
        <v>17130</v>
      </c>
      <c r="F166" s="54">
        <f t="shared" si="35"/>
        <v>18173.217000000001</v>
      </c>
      <c r="G166" s="54">
        <f t="shared" si="28"/>
        <v>19081.877850000001</v>
      </c>
      <c r="H166" s="71">
        <f t="shared" si="28"/>
        <v>20035.971742500002</v>
      </c>
      <c r="I166" s="71">
        <f t="shared" si="27"/>
        <v>20436.691177350003</v>
      </c>
      <c r="J166" s="71">
        <f t="shared" si="30"/>
        <v>21458.525736217503</v>
      </c>
      <c r="K166" s="71">
        <f t="shared" si="36"/>
        <v>23582.919784103036</v>
      </c>
      <c r="L166" s="71">
        <f t="shared" si="32"/>
        <v>24762.06577330819</v>
      </c>
      <c r="M166" s="71">
        <f t="shared" si="33"/>
        <v>25504.927746507437</v>
      </c>
      <c r="N166" s="71">
        <f t="shared" si="29"/>
        <v>26780.17413383281</v>
      </c>
      <c r="O166" s="21">
        <v>5.16</v>
      </c>
      <c r="P166" s="1">
        <v>1</v>
      </c>
      <c r="Q166" s="2" t="s">
        <v>680</v>
      </c>
      <c r="R166" s="6" t="s">
        <v>219</v>
      </c>
    </row>
    <row r="167" spans="1:18" x14ac:dyDescent="0.2">
      <c r="A167" s="29" t="s">
        <v>1038</v>
      </c>
      <c r="B167" s="29"/>
      <c r="C167" s="20" t="s">
        <v>16</v>
      </c>
      <c r="D167" s="20" t="s">
        <v>2019</v>
      </c>
      <c r="E167" s="19">
        <v>14370</v>
      </c>
      <c r="F167" s="54">
        <f t="shared" si="35"/>
        <v>15245.133</v>
      </c>
      <c r="G167" s="54">
        <f t="shared" si="28"/>
        <v>16007.389650000001</v>
      </c>
      <c r="H167" s="71">
        <f t="shared" si="28"/>
        <v>16807.759132500003</v>
      </c>
      <c r="I167" s="71">
        <f t="shared" si="27"/>
        <v>17143.914315150003</v>
      </c>
      <c r="J167" s="71">
        <f t="shared" si="30"/>
        <v>18001.110030907505</v>
      </c>
      <c r="K167" s="71">
        <f t="shared" si="36"/>
        <v>19783.219923967346</v>
      </c>
      <c r="L167" s="71">
        <f t="shared" si="32"/>
        <v>20772.380920165713</v>
      </c>
      <c r="M167" s="71">
        <f t="shared" si="33"/>
        <v>21395.552347770685</v>
      </c>
      <c r="N167" s="71">
        <f t="shared" si="29"/>
        <v>22465.329965159221</v>
      </c>
      <c r="O167" s="21">
        <v>4.95</v>
      </c>
      <c r="P167" s="1">
        <v>1</v>
      </c>
      <c r="Q167" s="2" t="s">
        <v>681</v>
      </c>
      <c r="R167" s="6" t="s">
        <v>219</v>
      </c>
    </row>
    <row r="168" spans="1:18" x14ac:dyDescent="0.2">
      <c r="A168" s="29" t="s">
        <v>1039</v>
      </c>
      <c r="B168" s="29"/>
      <c r="C168" s="20" t="s">
        <v>2010</v>
      </c>
      <c r="D168" s="20" t="s">
        <v>2020</v>
      </c>
      <c r="E168" s="19">
        <v>19500</v>
      </c>
      <c r="F168" s="54">
        <f t="shared" si="35"/>
        <v>20687.55</v>
      </c>
      <c r="G168" s="54">
        <f t="shared" si="28"/>
        <v>21721.927500000002</v>
      </c>
      <c r="H168" s="71">
        <f t="shared" si="28"/>
        <v>22808.023875000003</v>
      </c>
      <c r="I168" s="71">
        <f t="shared" si="27"/>
        <v>23264.184352500004</v>
      </c>
      <c r="J168" s="71">
        <f t="shared" si="30"/>
        <v>24427.393570125005</v>
      </c>
      <c r="K168" s="71">
        <f t="shared" si="36"/>
        <v>26845.705533567379</v>
      </c>
      <c r="L168" s="71">
        <f t="shared" si="32"/>
        <v>28187.990810245748</v>
      </c>
      <c r="M168" s="71">
        <f t="shared" si="33"/>
        <v>29033.630534553122</v>
      </c>
      <c r="N168" s="71">
        <f t="shared" si="29"/>
        <v>30485.31206128078</v>
      </c>
      <c r="O168" s="21">
        <v>5.2</v>
      </c>
      <c r="P168" s="1">
        <v>1</v>
      </c>
      <c r="Q168" s="2" t="s">
        <v>682</v>
      </c>
      <c r="R168" s="6" t="s">
        <v>219</v>
      </c>
    </row>
    <row r="169" spans="1:18" x14ac:dyDescent="0.2">
      <c r="A169" s="29" t="s">
        <v>1040</v>
      </c>
      <c r="B169" s="29"/>
      <c r="C169" s="20" t="s">
        <v>2012</v>
      </c>
      <c r="D169" s="20" t="s">
        <v>2021</v>
      </c>
      <c r="E169" s="19">
        <v>14900</v>
      </c>
      <c r="F169" s="54">
        <f t="shared" si="35"/>
        <v>15807.41</v>
      </c>
      <c r="G169" s="54">
        <f t="shared" si="28"/>
        <v>16597.780500000001</v>
      </c>
      <c r="H169" s="71">
        <f t="shared" si="28"/>
        <v>17427.669525000001</v>
      </c>
      <c r="I169" s="71">
        <f t="shared" si="27"/>
        <v>17776.222915500002</v>
      </c>
      <c r="J169" s="71">
        <f t="shared" si="30"/>
        <v>18665.034061275004</v>
      </c>
      <c r="K169" s="71">
        <f t="shared" si="36"/>
        <v>20512.872433341228</v>
      </c>
      <c r="L169" s="71">
        <f t="shared" si="32"/>
        <v>21538.516055008291</v>
      </c>
      <c r="M169" s="71">
        <f t="shared" si="33"/>
        <v>22184.671536658541</v>
      </c>
      <c r="N169" s="71">
        <f t="shared" si="29"/>
        <v>23293.90511349147</v>
      </c>
      <c r="O169" s="21">
        <v>5.056</v>
      </c>
      <c r="P169" s="1">
        <v>1</v>
      </c>
      <c r="Q169" s="2" t="s">
        <v>683</v>
      </c>
      <c r="R169" s="6" t="s">
        <v>219</v>
      </c>
    </row>
    <row r="170" spans="1:18" x14ac:dyDescent="0.2">
      <c r="A170" s="29" t="s">
        <v>1041</v>
      </c>
      <c r="B170" s="29"/>
      <c r="C170" s="20" t="s">
        <v>2014</v>
      </c>
      <c r="D170" s="20" t="s">
        <v>2022</v>
      </c>
      <c r="E170" s="19">
        <v>17570</v>
      </c>
      <c r="F170" s="54">
        <f t="shared" si="35"/>
        <v>18640.012999999999</v>
      </c>
      <c r="G170" s="54">
        <f t="shared" si="28"/>
        <v>19572.013650000001</v>
      </c>
      <c r="H170" s="71">
        <f t="shared" si="28"/>
        <v>20550.614332500001</v>
      </c>
      <c r="I170" s="71">
        <f t="shared" si="27"/>
        <v>20961.62661915</v>
      </c>
      <c r="J170" s="71">
        <f t="shared" si="30"/>
        <v>22009.707950107502</v>
      </c>
      <c r="K170" s="71">
        <f t="shared" si="36"/>
        <v>24188.669037168143</v>
      </c>
      <c r="L170" s="71">
        <f t="shared" si="32"/>
        <v>25398.102489026551</v>
      </c>
      <c r="M170" s="71">
        <f t="shared" si="33"/>
        <v>26160.045563697349</v>
      </c>
      <c r="N170" s="71">
        <f t="shared" si="29"/>
        <v>27468.047841882217</v>
      </c>
      <c r="O170" s="21">
        <v>5.2519999999999989</v>
      </c>
      <c r="P170" s="1">
        <v>1</v>
      </c>
      <c r="Q170" s="2" t="s">
        <v>684</v>
      </c>
      <c r="R170" s="6" t="s">
        <v>219</v>
      </c>
    </row>
    <row r="171" spans="1:18" x14ac:dyDescent="0.2">
      <c r="A171" s="29" t="s">
        <v>1042</v>
      </c>
      <c r="B171" s="29"/>
      <c r="C171" s="20" t="s">
        <v>1056</v>
      </c>
      <c r="D171" s="20" t="s">
        <v>1057</v>
      </c>
      <c r="E171" s="19">
        <v>17600</v>
      </c>
      <c r="F171" s="54">
        <f t="shared" si="35"/>
        <v>18671.84</v>
      </c>
      <c r="G171" s="54">
        <f t="shared" si="28"/>
        <v>19605.432000000001</v>
      </c>
      <c r="H171" s="71">
        <f t="shared" si="28"/>
        <v>20585.703600000001</v>
      </c>
      <c r="I171" s="71">
        <f t="shared" si="27"/>
        <v>20997.417672</v>
      </c>
      <c r="J171" s="71">
        <f t="shared" si="30"/>
        <v>22047.2885556</v>
      </c>
      <c r="K171" s="71">
        <f t="shared" si="36"/>
        <v>24229.970122604398</v>
      </c>
      <c r="L171" s="71">
        <f t="shared" si="32"/>
        <v>25441.468628734619</v>
      </c>
      <c r="M171" s="71">
        <f t="shared" si="33"/>
        <v>26204.712687596657</v>
      </c>
      <c r="N171" s="71">
        <f t="shared" si="29"/>
        <v>27514.948321976492</v>
      </c>
      <c r="O171" s="21">
        <v>4.9139999999999997</v>
      </c>
      <c r="P171" s="1">
        <v>1</v>
      </c>
      <c r="Q171" s="2" t="s">
        <v>685</v>
      </c>
      <c r="R171" s="6" t="s">
        <v>219</v>
      </c>
    </row>
    <row r="172" spans="1:18" x14ac:dyDescent="0.2">
      <c r="A172" s="29" t="s">
        <v>1043</v>
      </c>
      <c r="B172" s="29"/>
      <c r="C172" s="20" t="s">
        <v>1059</v>
      </c>
      <c r="D172" s="20" t="s">
        <v>2007</v>
      </c>
      <c r="E172" s="19">
        <v>15350</v>
      </c>
      <c r="F172" s="54">
        <f t="shared" si="35"/>
        <v>16284.814999999999</v>
      </c>
      <c r="G172" s="54">
        <f t="shared" si="28"/>
        <v>17099.05575</v>
      </c>
      <c r="H172" s="71">
        <f t="shared" si="28"/>
        <v>17954.008537500002</v>
      </c>
      <c r="I172" s="71">
        <f t="shared" si="27"/>
        <v>18313.088708250001</v>
      </c>
      <c r="J172" s="71">
        <f t="shared" si="30"/>
        <v>19228.743143662501</v>
      </c>
      <c r="K172" s="71">
        <f t="shared" si="36"/>
        <v>21132.388714885088</v>
      </c>
      <c r="L172" s="71">
        <f t="shared" si="32"/>
        <v>22189.008150629343</v>
      </c>
      <c r="M172" s="71">
        <f t="shared" si="33"/>
        <v>22854.678395148225</v>
      </c>
      <c r="N172" s="71">
        <f t="shared" si="29"/>
        <v>23997.412314905636</v>
      </c>
      <c r="O172" s="21">
        <v>1E-3</v>
      </c>
      <c r="P172" s="1">
        <v>1</v>
      </c>
      <c r="Q172" s="2" t="s">
        <v>686</v>
      </c>
      <c r="R172" s="6" t="s">
        <v>219</v>
      </c>
    </row>
    <row r="173" spans="1:18" x14ac:dyDescent="0.2">
      <c r="A173" s="29" t="s">
        <v>1044</v>
      </c>
      <c r="B173" s="29"/>
      <c r="C173" s="20" t="s">
        <v>2008</v>
      </c>
      <c r="D173" s="20" t="s">
        <v>2009</v>
      </c>
      <c r="E173" s="19">
        <v>17130</v>
      </c>
      <c r="F173" s="54">
        <f t="shared" si="35"/>
        <v>18173.217000000001</v>
      </c>
      <c r="G173" s="54">
        <f t="shared" si="28"/>
        <v>19081.877850000001</v>
      </c>
      <c r="H173" s="71">
        <f t="shared" si="28"/>
        <v>20035.971742500002</v>
      </c>
      <c r="I173" s="71">
        <f t="shared" si="27"/>
        <v>20436.691177350003</v>
      </c>
      <c r="J173" s="71">
        <f t="shared" si="30"/>
        <v>21458.525736217503</v>
      </c>
      <c r="K173" s="71">
        <f t="shared" si="36"/>
        <v>23582.919784103036</v>
      </c>
      <c r="L173" s="71">
        <f t="shared" si="32"/>
        <v>24762.06577330819</v>
      </c>
      <c r="M173" s="71">
        <f t="shared" si="33"/>
        <v>25504.927746507437</v>
      </c>
      <c r="N173" s="71">
        <f t="shared" si="29"/>
        <v>26780.17413383281</v>
      </c>
      <c r="O173" s="21">
        <v>5.0529999999999999</v>
      </c>
      <c r="P173" s="1">
        <v>1</v>
      </c>
      <c r="Q173" s="2" t="s">
        <v>687</v>
      </c>
      <c r="R173" s="6" t="s">
        <v>219</v>
      </c>
    </row>
    <row r="174" spans="1:18" x14ac:dyDescent="0.2">
      <c r="A174" s="29" t="s">
        <v>1045</v>
      </c>
      <c r="B174" s="29"/>
      <c r="C174" s="20" t="s">
        <v>16</v>
      </c>
      <c r="D174" s="20" t="s">
        <v>1058</v>
      </c>
      <c r="E174" s="19">
        <v>14300</v>
      </c>
      <c r="F174" s="54">
        <f t="shared" si="35"/>
        <v>15170.869999999999</v>
      </c>
      <c r="G174" s="54">
        <f t="shared" si="28"/>
        <v>15929.413499999999</v>
      </c>
      <c r="H174" s="71">
        <f t="shared" si="28"/>
        <v>16725.884174999999</v>
      </c>
      <c r="I174" s="71">
        <f t="shared" si="27"/>
        <v>17060.401858500001</v>
      </c>
      <c r="J174" s="71">
        <f t="shared" si="30"/>
        <v>17913.421951425003</v>
      </c>
      <c r="K174" s="71">
        <f t="shared" si="36"/>
        <v>19686.850724616077</v>
      </c>
      <c r="L174" s="71">
        <f t="shared" si="32"/>
        <v>20671.193260846881</v>
      </c>
      <c r="M174" s="71">
        <f t="shared" si="33"/>
        <v>21291.329058672287</v>
      </c>
      <c r="N174" s="71">
        <f t="shared" si="29"/>
        <v>22355.895511605901</v>
      </c>
      <c r="O174" s="21">
        <v>4.7910000000000004</v>
      </c>
      <c r="P174" s="1">
        <v>1</v>
      </c>
      <c r="Q174" s="2" t="s">
        <v>688</v>
      </c>
      <c r="R174" s="6" t="s">
        <v>219</v>
      </c>
    </row>
    <row r="175" spans="1:18" x14ac:dyDescent="0.2">
      <c r="A175" s="29" t="s">
        <v>1046</v>
      </c>
      <c r="B175" s="29"/>
      <c r="C175" s="20" t="s">
        <v>2010</v>
      </c>
      <c r="D175" s="20" t="s">
        <v>2011</v>
      </c>
      <c r="E175" s="19">
        <v>20700</v>
      </c>
      <c r="F175" s="54">
        <f t="shared" si="35"/>
        <v>21960.629999999997</v>
      </c>
      <c r="G175" s="54">
        <f t="shared" si="28"/>
        <v>23058.661499999998</v>
      </c>
      <c r="H175" s="71">
        <f t="shared" si="28"/>
        <v>24211.594574999999</v>
      </c>
      <c r="I175" s="71">
        <f t="shared" si="27"/>
        <v>24695.826466499999</v>
      </c>
      <c r="J175" s="71">
        <f t="shared" si="30"/>
        <v>25930.617789824999</v>
      </c>
      <c r="K175" s="71">
        <f t="shared" si="36"/>
        <v>28497.748951017675</v>
      </c>
      <c r="L175" s="71">
        <f t="shared" si="32"/>
        <v>29922.63639856856</v>
      </c>
      <c r="M175" s="71">
        <f t="shared" si="33"/>
        <v>30820.315490525616</v>
      </c>
      <c r="N175" s="71">
        <f t="shared" si="29"/>
        <v>32361.331265051896</v>
      </c>
      <c r="O175" s="21">
        <v>5.1109999999999998</v>
      </c>
      <c r="P175" s="1">
        <v>1</v>
      </c>
      <c r="Q175" s="2" t="s">
        <v>689</v>
      </c>
      <c r="R175" s="6" t="s">
        <v>219</v>
      </c>
    </row>
    <row r="176" spans="1:18" x14ac:dyDescent="0.2">
      <c r="A176" s="29" t="s">
        <v>1047</v>
      </c>
      <c r="B176" s="29"/>
      <c r="C176" s="20" t="s">
        <v>2012</v>
      </c>
      <c r="D176" s="20" t="s">
        <v>2013</v>
      </c>
      <c r="E176" s="19">
        <v>14800</v>
      </c>
      <c r="F176" s="54">
        <f t="shared" si="35"/>
        <v>15701.32</v>
      </c>
      <c r="G176" s="54">
        <f t="shared" si="28"/>
        <v>16486.385999999999</v>
      </c>
      <c r="H176" s="71">
        <f t="shared" si="28"/>
        <v>17310.705299999998</v>
      </c>
      <c r="I176" s="71">
        <f t="shared" si="27"/>
        <v>17656.919405999997</v>
      </c>
      <c r="J176" s="71">
        <f t="shared" si="30"/>
        <v>18539.765376299998</v>
      </c>
      <c r="K176" s="71">
        <f t="shared" si="36"/>
        <v>20375.202148553697</v>
      </c>
      <c r="L176" s="71">
        <f t="shared" si="32"/>
        <v>21393.962255981383</v>
      </c>
      <c r="M176" s="71">
        <f t="shared" si="33"/>
        <v>22035.781123660825</v>
      </c>
      <c r="N176" s="71">
        <f t="shared" si="29"/>
        <v>23137.570179843868</v>
      </c>
      <c r="O176" s="21">
        <v>4.9329999999999998</v>
      </c>
      <c r="P176" s="1">
        <v>1</v>
      </c>
      <c r="Q176" s="2" t="s">
        <v>690</v>
      </c>
      <c r="R176" s="6" t="s">
        <v>219</v>
      </c>
    </row>
    <row r="177" spans="1:18" x14ac:dyDescent="0.2">
      <c r="A177" s="29" t="s">
        <v>1048</v>
      </c>
      <c r="B177" s="29"/>
      <c r="C177" s="20" t="s">
        <v>2014</v>
      </c>
      <c r="D177" s="20" t="s">
        <v>2015</v>
      </c>
      <c r="E177" s="19">
        <v>18200</v>
      </c>
      <c r="F177" s="54">
        <f t="shared" si="35"/>
        <v>19308.379999999997</v>
      </c>
      <c r="G177" s="54">
        <f t="shared" si="28"/>
        <v>20273.798999999999</v>
      </c>
      <c r="H177" s="71">
        <f t="shared" si="28"/>
        <v>21287.488949999999</v>
      </c>
      <c r="I177" s="71">
        <f t="shared" si="27"/>
        <v>21713.238729000001</v>
      </c>
      <c r="J177" s="71">
        <f t="shared" si="30"/>
        <v>22798.900665450001</v>
      </c>
      <c r="K177" s="71">
        <f t="shared" si="36"/>
        <v>25055.991831329549</v>
      </c>
      <c r="L177" s="71">
        <f t="shared" si="32"/>
        <v>26308.791422896029</v>
      </c>
      <c r="M177" s="71">
        <f t="shared" si="33"/>
        <v>27098.055165582911</v>
      </c>
      <c r="N177" s="71">
        <f t="shared" si="29"/>
        <v>28452.957923862057</v>
      </c>
      <c r="O177" s="21">
        <v>5.1769999999999996</v>
      </c>
      <c r="P177" s="1">
        <v>1</v>
      </c>
      <c r="Q177" s="2" t="s">
        <v>691</v>
      </c>
      <c r="R177" s="6" t="s">
        <v>219</v>
      </c>
    </row>
    <row r="178" spans="1:18" x14ac:dyDescent="0.2">
      <c r="A178" s="29" t="s">
        <v>1049</v>
      </c>
      <c r="B178" s="29"/>
      <c r="C178" s="20" t="s">
        <v>1056</v>
      </c>
      <c r="D178" s="20" t="s">
        <v>2016</v>
      </c>
      <c r="E178" s="19">
        <v>17700</v>
      </c>
      <c r="F178" s="54">
        <f t="shared" si="35"/>
        <v>18777.93</v>
      </c>
      <c r="G178" s="54">
        <f t="shared" si="28"/>
        <v>19716.826500000003</v>
      </c>
      <c r="H178" s="71">
        <f t="shared" si="28"/>
        <v>20702.667825000004</v>
      </c>
      <c r="I178" s="71">
        <f t="shared" si="27"/>
        <v>21116.721181500005</v>
      </c>
      <c r="J178" s="71">
        <f t="shared" si="30"/>
        <v>22172.557240575006</v>
      </c>
      <c r="K178" s="71">
        <f t="shared" si="36"/>
        <v>24367.640407391933</v>
      </c>
      <c r="L178" s="71">
        <f t="shared" si="32"/>
        <v>25586.022427761531</v>
      </c>
      <c r="M178" s="71">
        <f t="shared" si="33"/>
        <v>26353.603100594377</v>
      </c>
      <c r="N178" s="71">
        <f t="shared" si="29"/>
        <v>27671.283255624097</v>
      </c>
      <c r="O178" s="21">
        <v>5.0830000000000002</v>
      </c>
      <c r="P178" s="1">
        <v>1</v>
      </c>
      <c r="Q178" s="2" t="s">
        <v>692</v>
      </c>
      <c r="R178" s="6" t="s">
        <v>219</v>
      </c>
    </row>
    <row r="179" spans="1:18" x14ac:dyDescent="0.2">
      <c r="A179" s="29" t="s">
        <v>1050</v>
      </c>
      <c r="B179" s="29"/>
      <c r="C179" s="20" t="s">
        <v>1059</v>
      </c>
      <c r="D179" s="20" t="s">
        <v>2023</v>
      </c>
      <c r="E179" s="19">
        <v>15500</v>
      </c>
      <c r="F179" s="54">
        <f t="shared" si="35"/>
        <v>16443.95</v>
      </c>
      <c r="G179" s="54">
        <f t="shared" si="28"/>
        <v>17266.147500000003</v>
      </c>
      <c r="H179" s="71">
        <f t="shared" si="28"/>
        <v>18129.454875000003</v>
      </c>
      <c r="I179" s="71">
        <f t="shared" si="27"/>
        <v>18492.043972500003</v>
      </c>
      <c r="J179" s="71">
        <f t="shared" si="30"/>
        <v>19416.646171125005</v>
      </c>
      <c r="K179" s="71">
        <f t="shared" si="36"/>
        <v>21338.89414206638</v>
      </c>
      <c r="L179" s="71">
        <f t="shared" si="32"/>
        <v>22405.838849169701</v>
      </c>
      <c r="M179" s="71">
        <f t="shared" si="33"/>
        <v>23078.014014644792</v>
      </c>
      <c r="N179" s="71">
        <f t="shared" si="29"/>
        <v>24231.914715377032</v>
      </c>
      <c r="O179" s="21">
        <v>4.8150000000000004</v>
      </c>
      <c r="P179" s="1">
        <v>1</v>
      </c>
      <c r="Q179" s="2" t="s">
        <v>693</v>
      </c>
      <c r="R179" s="6" t="s">
        <v>219</v>
      </c>
    </row>
    <row r="180" spans="1:18" x14ac:dyDescent="0.2">
      <c r="A180" s="29" t="s">
        <v>1051</v>
      </c>
      <c r="B180" s="29"/>
      <c r="C180" s="20" t="s">
        <v>2008</v>
      </c>
      <c r="D180" s="20" t="s">
        <v>2018</v>
      </c>
      <c r="E180" s="19">
        <v>17300</v>
      </c>
      <c r="F180" s="54">
        <f t="shared" si="35"/>
        <v>18353.57</v>
      </c>
      <c r="G180" s="54">
        <f t="shared" si="28"/>
        <v>19271.248500000002</v>
      </c>
      <c r="H180" s="71">
        <f t="shared" si="28"/>
        <v>20234.810925000002</v>
      </c>
      <c r="I180" s="71">
        <f t="shared" si="27"/>
        <v>20639.507143500003</v>
      </c>
      <c r="J180" s="71">
        <f t="shared" si="30"/>
        <v>21671.482500675003</v>
      </c>
      <c r="K180" s="71">
        <f t="shared" si="36"/>
        <v>23816.95926824183</v>
      </c>
      <c r="L180" s="71">
        <f t="shared" si="32"/>
        <v>25007.807231653922</v>
      </c>
      <c r="M180" s="71">
        <f t="shared" si="33"/>
        <v>25758.041448603541</v>
      </c>
      <c r="N180" s="71">
        <f t="shared" si="29"/>
        <v>27045.943521033718</v>
      </c>
      <c r="O180" s="21">
        <v>1E-3</v>
      </c>
      <c r="P180" s="1">
        <v>1</v>
      </c>
      <c r="Q180" s="2" t="s">
        <v>694</v>
      </c>
      <c r="R180" s="6" t="s">
        <v>219</v>
      </c>
    </row>
    <row r="181" spans="1:18" x14ac:dyDescent="0.2">
      <c r="A181" s="29" t="s">
        <v>1052</v>
      </c>
      <c r="B181" s="29"/>
      <c r="C181" s="20" t="s">
        <v>16</v>
      </c>
      <c r="D181" s="20" t="s">
        <v>2019</v>
      </c>
      <c r="E181" s="19">
        <v>14430</v>
      </c>
      <c r="F181" s="54">
        <f t="shared" si="35"/>
        <v>15308.786999999998</v>
      </c>
      <c r="G181" s="54">
        <f t="shared" si="28"/>
        <v>16074.226349999999</v>
      </c>
      <c r="H181" s="71">
        <f t="shared" si="28"/>
        <v>16877.937667499998</v>
      </c>
      <c r="I181" s="71">
        <f t="shared" si="27"/>
        <v>17215.496420849999</v>
      </c>
      <c r="J181" s="71">
        <f t="shared" si="30"/>
        <v>18076.2712418925</v>
      </c>
      <c r="K181" s="71">
        <f t="shared" si="36"/>
        <v>19865.822094839856</v>
      </c>
      <c r="L181" s="71">
        <f t="shared" si="32"/>
        <v>20859.11319958185</v>
      </c>
      <c r="M181" s="71">
        <f t="shared" si="33"/>
        <v>21484.886595569307</v>
      </c>
      <c r="N181" s="71">
        <f t="shared" si="29"/>
        <v>22559.130925347774</v>
      </c>
      <c r="O181" s="21">
        <v>1E-3</v>
      </c>
      <c r="P181" s="1">
        <v>1</v>
      </c>
      <c r="Q181" s="2" t="s">
        <v>695</v>
      </c>
      <c r="R181" s="6" t="s">
        <v>219</v>
      </c>
    </row>
    <row r="182" spans="1:18" x14ac:dyDescent="0.2">
      <c r="A182" s="29" t="s">
        <v>1053</v>
      </c>
      <c r="B182" s="29"/>
      <c r="C182" s="20" t="s">
        <v>2010</v>
      </c>
      <c r="D182" s="20" t="s">
        <v>2020</v>
      </c>
      <c r="E182" s="19">
        <v>20900</v>
      </c>
      <c r="F182" s="54">
        <f t="shared" si="35"/>
        <v>22172.809999999998</v>
      </c>
      <c r="G182" s="54">
        <f t="shared" si="28"/>
        <v>23281.450499999999</v>
      </c>
      <c r="H182" s="71">
        <f t="shared" si="28"/>
        <v>24445.523024999999</v>
      </c>
      <c r="I182" s="71">
        <f t="shared" si="27"/>
        <v>24934.433485499998</v>
      </c>
      <c r="J182" s="71">
        <f t="shared" si="30"/>
        <v>26181.155159775</v>
      </c>
      <c r="K182" s="71">
        <f t="shared" si="36"/>
        <v>28773.089520592726</v>
      </c>
      <c r="L182" s="71">
        <f t="shared" si="32"/>
        <v>30211.743996622365</v>
      </c>
      <c r="M182" s="71">
        <f t="shared" si="33"/>
        <v>31118.096316521038</v>
      </c>
      <c r="N182" s="71">
        <f t="shared" si="29"/>
        <v>32674.00113234709</v>
      </c>
      <c r="O182" s="21">
        <v>5.3470000000000004</v>
      </c>
      <c r="P182" s="1">
        <v>1</v>
      </c>
      <c r="Q182" s="2" t="s">
        <v>696</v>
      </c>
      <c r="R182" s="6" t="s">
        <v>219</v>
      </c>
    </row>
    <row r="183" spans="1:18" x14ac:dyDescent="0.2">
      <c r="A183" s="29" t="s">
        <v>1054</v>
      </c>
      <c r="B183" s="29"/>
      <c r="C183" s="20" t="s">
        <v>2012</v>
      </c>
      <c r="D183" s="20" t="s">
        <v>2021</v>
      </c>
      <c r="E183" s="19">
        <v>14990</v>
      </c>
      <c r="F183" s="54">
        <f t="shared" si="35"/>
        <v>15902.891</v>
      </c>
      <c r="G183" s="54">
        <f t="shared" si="28"/>
        <v>16698.035550000001</v>
      </c>
      <c r="H183" s="71">
        <f t="shared" si="28"/>
        <v>17532.9373275</v>
      </c>
      <c r="I183" s="71">
        <f t="shared" si="27"/>
        <v>17883.596074050001</v>
      </c>
      <c r="J183" s="71">
        <f t="shared" si="30"/>
        <v>18777.775877752501</v>
      </c>
      <c r="K183" s="71">
        <f t="shared" si="36"/>
        <v>20636.77568965</v>
      </c>
      <c r="L183" s="71">
        <f t="shared" si="32"/>
        <v>21668.614474132501</v>
      </c>
      <c r="M183" s="71">
        <f t="shared" si="33"/>
        <v>22318.672908356475</v>
      </c>
      <c r="N183" s="71">
        <f t="shared" si="29"/>
        <v>23434.606553774302</v>
      </c>
      <c r="O183" s="21">
        <v>5.05</v>
      </c>
      <c r="P183" s="1">
        <v>1</v>
      </c>
      <c r="Q183" s="2" t="s">
        <v>697</v>
      </c>
      <c r="R183" s="6" t="s">
        <v>219</v>
      </c>
    </row>
    <row r="184" spans="1:18" x14ac:dyDescent="0.2">
      <c r="A184" s="29" t="s">
        <v>1055</v>
      </c>
      <c r="B184" s="29"/>
      <c r="C184" s="20" t="s">
        <v>2014</v>
      </c>
      <c r="D184" s="20" t="s">
        <v>2022</v>
      </c>
      <c r="E184" s="19">
        <v>18330</v>
      </c>
      <c r="F184" s="54">
        <f t="shared" si="35"/>
        <v>19446.296999999999</v>
      </c>
      <c r="G184" s="54">
        <f t="shared" si="28"/>
        <v>20418.611850000001</v>
      </c>
      <c r="H184" s="71">
        <f t="shared" si="28"/>
        <v>21439.542442500002</v>
      </c>
      <c r="I184" s="71">
        <f t="shared" si="27"/>
        <v>21868.333291350002</v>
      </c>
      <c r="J184" s="71">
        <f t="shared" si="30"/>
        <v>22961.749955917501</v>
      </c>
      <c r="K184" s="71">
        <f t="shared" si="36"/>
        <v>25234.963201553332</v>
      </c>
      <c r="L184" s="71">
        <f t="shared" si="32"/>
        <v>26496.711361630998</v>
      </c>
      <c r="M184" s="71">
        <f t="shared" si="33"/>
        <v>27291.612702479928</v>
      </c>
      <c r="N184" s="71">
        <f t="shared" si="29"/>
        <v>28656.193337603927</v>
      </c>
      <c r="O184" s="21">
        <v>5.3650000000000002</v>
      </c>
      <c r="P184" s="1">
        <v>1</v>
      </c>
      <c r="Q184" s="2" t="s">
        <v>698</v>
      </c>
      <c r="R184" s="6" t="s">
        <v>219</v>
      </c>
    </row>
    <row r="185" spans="1:18" s="3" customFormat="1" x14ac:dyDescent="0.2">
      <c r="A185" s="11" t="s">
        <v>1974</v>
      </c>
      <c r="B185" s="11"/>
      <c r="C185" s="3" t="s">
        <v>1834</v>
      </c>
      <c r="D185" s="3" t="s">
        <v>440</v>
      </c>
      <c r="E185" s="3">
        <v>7850</v>
      </c>
      <c r="F185" s="55">
        <f t="shared" si="35"/>
        <v>8328.0650000000005</v>
      </c>
      <c r="G185" s="55">
        <f t="shared" ref="G185:H242" si="37">F185*1.05</f>
        <v>8744.4682500000017</v>
      </c>
      <c r="H185" s="70">
        <f t="shared" si="37"/>
        <v>9181.6916625000031</v>
      </c>
      <c r="I185" s="70">
        <f t="shared" ref="I185:I241" si="38">H185*1.02</f>
        <v>9365.325495750003</v>
      </c>
      <c r="J185" s="70">
        <v>9700</v>
      </c>
      <c r="K185" s="70">
        <f t="shared" si="36"/>
        <v>10660.3</v>
      </c>
      <c r="L185" s="70">
        <v>11190</v>
      </c>
      <c r="M185" s="70">
        <v>11525</v>
      </c>
      <c r="N185" s="70">
        <f t="shared" si="29"/>
        <v>12101.25</v>
      </c>
      <c r="O185" s="22">
        <v>3.08</v>
      </c>
      <c r="P185" s="3">
        <v>1</v>
      </c>
      <c r="Q185" s="4" t="s">
        <v>1975</v>
      </c>
      <c r="R185" s="5" t="s">
        <v>780</v>
      </c>
    </row>
    <row r="186" spans="1:18" x14ac:dyDescent="0.2">
      <c r="A186" s="12" t="s">
        <v>1976</v>
      </c>
      <c r="C186" s="1" t="s">
        <v>1835</v>
      </c>
      <c r="D186" s="1" t="s">
        <v>1836</v>
      </c>
      <c r="E186" s="1">
        <v>11870</v>
      </c>
      <c r="F186" s="54">
        <f>E186*1.0609</f>
        <v>12592.883</v>
      </c>
      <c r="G186" s="54">
        <f t="shared" si="37"/>
        <v>13222.52715</v>
      </c>
      <c r="H186" s="71">
        <f t="shared" si="37"/>
        <v>13883.653507500001</v>
      </c>
      <c r="I186" s="71">
        <f t="shared" si="38"/>
        <v>14161.326577650001</v>
      </c>
      <c r="J186" s="71">
        <f t="shared" ref="J186:J246" si="39">I186*1.05</f>
        <v>14869.392906532501</v>
      </c>
      <c r="K186" s="71">
        <f t="shared" si="36"/>
        <v>16341.462804279217</v>
      </c>
      <c r="L186" s="71">
        <f t="shared" si="32"/>
        <v>17158.535944493178</v>
      </c>
      <c r="M186" s="71">
        <f t="shared" si="33"/>
        <v>17673.292022827973</v>
      </c>
      <c r="N186" s="71">
        <f t="shared" si="29"/>
        <v>18556.95662396937</v>
      </c>
      <c r="O186" s="21">
        <v>2.7879999999999994</v>
      </c>
      <c r="P186" s="1">
        <v>1</v>
      </c>
      <c r="Q186" s="2" t="s">
        <v>1977</v>
      </c>
      <c r="R186" s="6" t="s">
        <v>219</v>
      </c>
    </row>
    <row r="187" spans="1:18" x14ac:dyDescent="0.2">
      <c r="A187" s="12" t="s">
        <v>1978</v>
      </c>
      <c r="C187" s="1" t="s">
        <v>1837</v>
      </c>
      <c r="D187" s="1" t="s">
        <v>137</v>
      </c>
      <c r="E187" s="1">
        <v>22870</v>
      </c>
      <c r="F187" s="54">
        <f t="shared" ref="F187:F249" si="40">E187*1.0609</f>
        <v>24262.782999999999</v>
      </c>
      <c r="G187" s="54">
        <f t="shared" si="37"/>
        <v>25475.922150000002</v>
      </c>
      <c r="H187" s="71">
        <f t="shared" si="37"/>
        <v>26749.718257500004</v>
      </c>
      <c r="I187" s="71">
        <f t="shared" si="38"/>
        <v>27284.712622650004</v>
      </c>
      <c r="J187" s="71">
        <f t="shared" si="39"/>
        <v>28648.948253782506</v>
      </c>
      <c r="K187" s="71">
        <f t="shared" si="36"/>
        <v>31485.194130906973</v>
      </c>
      <c r="L187" s="71">
        <f t="shared" si="32"/>
        <v>33059.453837452325</v>
      </c>
      <c r="M187" s="71">
        <f t="shared" si="33"/>
        <v>34051.237452575893</v>
      </c>
      <c r="N187" s="71">
        <f t="shared" si="29"/>
        <v>35753.799325204687</v>
      </c>
      <c r="O187" s="21">
        <v>1.96</v>
      </c>
      <c r="P187" s="1">
        <v>1</v>
      </c>
      <c r="Q187" s="2" t="s">
        <v>1979</v>
      </c>
      <c r="R187" s="6" t="s">
        <v>219</v>
      </c>
    </row>
    <row r="188" spans="1:18" x14ac:dyDescent="0.2">
      <c r="A188" s="12" t="s">
        <v>1980</v>
      </c>
      <c r="C188" s="1" t="s">
        <v>1837</v>
      </c>
      <c r="D188" s="1" t="s">
        <v>138</v>
      </c>
      <c r="E188" s="1">
        <v>21600</v>
      </c>
      <c r="F188" s="54">
        <f t="shared" si="40"/>
        <v>22915.439999999999</v>
      </c>
      <c r="G188" s="54">
        <f t="shared" si="37"/>
        <v>24061.212</v>
      </c>
      <c r="H188" s="71">
        <f t="shared" si="37"/>
        <v>25264.2726</v>
      </c>
      <c r="I188" s="71">
        <f t="shared" si="38"/>
        <v>25769.558052</v>
      </c>
      <c r="J188" s="71">
        <f t="shared" si="39"/>
        <v>27058.0359546</v>
      </c>
      <c r="K188" s="71">
        <f t="shared" si="36"/>
        <v>29736.781514105398</v>
      </c>
      <c r="L188" s="71">
        <f t="shared" si="32"/>
        <v>31223.620589810671</v>
      </c>
      <c r="M188" s="71">
        <f t="shared" si="33"/>
        <v>32160.32920750499</v>
      </c>
      <c r="N188" s="71">
        <f t="shared" si="29"/>
        <v>33768.345667880239</v>
      </c>
      <c r="O188" s="21">
        <v>2</v>
      </c>
      <c r="P188" s="1">
        <v>1</v>
      </c>
      <c r="Q188" s="2" t="s">
        <v>1981</v>
      </c>
      <c r="R188" s="6" t="s">
        <v>219</v>
      </c>
    </row>
    <row r="189" spans="1:18" x14ac:dyDescent="0.2">
      <c r="A189" s="12" t="s">
        <v>1982</v>
      </c>
      <c r="C189" s="1" t="s">
        <v>1838</v>
      </c>
      <c r="D189" s="1" t="s">
        <v>139</v>
      </c>
      <c r="E189" s="1">
        <v>23590</v>
      </c>
      <c r="F189" s="54">
        <f t="shared" si="40"/>
        <v>25026.630999999998</v>
      </c>
      <c r="G189" s="54">
        <f t="shared" si="37"/>
        <v>26277.96255</v>
      </c>
      <c r="H189" s="71">
        <f t="shared" si="37"/>
        <v>27591.860677500001</v>
      </c>
      <c r="I189" s="71">
        <f t="shared" si="38"/>
        <v>28143.69789105</v>
      </c>
      <c r="J189" s="71">
        <f t="shared" si="39"/>
        <v>29550.882785602502</v>
      </c>
      <c r="K189" s="71">
        <f t="shared" si="36"/>
        <v>32476.420181377151</v>
      </c>
      <c r="L189" s="71">
        <f t="shared" si="32"/>
        <v>34100.24119044601</v>
      </c>
      <c r="M189" s="71">
        <f t="shared" si="33"/>
        <v>35123.248426159393</v>
      </c>
      <c r="N189" s="71">
        <f t="shared" si="29"/>
        <v>36879.410847467363</v>
      </c>
      <c r="O189" s="21">
        <v>1.9</v>
      </c>
      <c r="P189" s="1">
        <v>1</v>
      </c>
      <c r="Q189" s="2" t="s">
        <v>1983</v>
      </c>
      <c r="R189" s="6" t="s">
        <v>219</v>
      </c>
    </row>
    <row r="190" spans="1:18" x14ac:dyDescent="0.2">
      <c r="A190" s="12" t="s">
        <v>1984</v>
      </c>
      <c r="C190" s="1" t="s">
        <v>1838</v>
      </c>
      <c r="D190" s="1" t="s">
        <v>140</v>
      </c>
      <c r="E190" s="1">
        <v>22420</v>
      </c>
      <c r="F190" s="54">
        <f t="shared" si="40"/>
        <v>23785.378000000001</v>
      </c>
      <c r="G190" s="54">
        <f t="shared" si="37"/>
        <v>24974.646900000003</v>
      </c>
      <c r="H190" s="71">
        <f t="shared" si="37"/>
        <v>26223.379245000004</v>
      </c>
      <c r="I190" s="71">
        <f t="shared" si="38"/>
        <v>26747.846829900005</v>
      </c>
      <c r="J190" s="71">
        <f t="shared" si="39"/>
        <v>28085.239171395006</v>
      </c>
      <c r="K190" s="71">
        <f t="shared" si="36"/>
        <v>30865.67784936311</v>
      </c>
      <c r="L190" s="71">
        <f t="shared" si="32"/>
        <v>32408.961741831266</v>
      </c>
      <c r="M190" s="71">
        <f t="shared" si="33"/>
        <v>33381.230594086206</v>
      </c>
      <c r="N190" s="71">
        <f t="shared" si="29"/>
        <v>35050.292123790518</v>
      </c>
      <c r="O190" s="21">
        <v>1.77</v>
      </c>
      <c r="P190" s="1">
        <v>1</v>
      </c>
      <c r="Q190" s="2" t="s">
        <v>1985</v>
      </c>
      <c r="R190" s="6" t="s">
        <v>219</v>
      </c>
    </row>
    <row r="191" spans="1:18" x14ac:dyDescent="0.2">
      <c r="A191" s="12" t="s">
        <v>1986</v>
      </c>
      <c r="C191" s="1" t="s">
        <v>1839</v>
      </c>
      <c r="D191" s="1" t="s">
        <v>441</v>
      </c>
      <c r="E191" s="1">
        <v>11300</v>
      </c>
      <c r="F191" s="54">
        <f t="shared" si="40"/>
        <v>11988.17</v>
      </c>
      <c r="G191" s="54">
        <f t="shared" si="37"/>
        <v>12587.578500000001</v>
      </c>
      <c r="H191" s="71">
        <f t="shared" si="37"/>
        <v>13216.957425000002</v>
      </c>
      <c r="I191" s="71">
        <f t="shared" si="38"/>
        <v>13481.296573500003</v>
      </c>
      <c r="J191" s="71">
        <f t="shared" si="39"/>
        <v>14155.361402175004</v>
      </c>
      <c r="K191" s="71">
        <f t="shared" si="36"/>
        <v>15556.742180990328</v>
      </c>
      <c r="L191" s="71">
        <f t="shared" si="32"/>
        <v>16334.579290039845</v>
      </c>
      <c r="M191" s="71">
        <f t="shared" si="33"/>
        <v>16824.61666874104</v>
      </c>
      <c r="N191" s="71">
        <f t="shared" si="29"/>
        <v>17665.847502178094</v>
      </c>
      <c r="O191" s="21">
        <v>1.96</v>
      </c>
      <c r="P191" s="1">
        <v>1</v>
      </c>
      <c r="Q191" s="2" t="s">
        <v>1987</v>
      </c>
      <c r="R191" s="6" t="s">
        <v>781</v>
      </c>
    </row>
    <row r="192" spans="1:18" s="3" customFormat="1" x14ac:dyDescent="0.2">
      <c r="A192" s="11" t="s">
        <v>1988</v>
      </c>
      <c r="B192" s="11"/>
      <c r="C192" s="3" t="s">
        <v>1839</v>
      </c>
      <c r="D192" s="3" t="s">
        <v>1249</v>
      </c>
      <c r="E192" s="3">
        <v>5550</v>
      </c>
      <c r="F192" s="55">
        <f t="shared" si="40"/>
        <v>5887.9949999999999</v>
      </c>
      <c r="G192" s="55">
        <f t="shared" si="37"/>
        <v>6182.3947500000004</v>
      </c>
      <c r="H192" s="70">
        <f t="shared" si="37"/>
        <v>6491.5144875000005</v>
      </c>
      <c r="I192" s="70">
        <f t="shared" si="38"/>
        <v>6621.3447772500003</v>
      </c>
      <c r="J192" s="70">
        <v>6900</v>
      </c>
      <c r="K192" s="70">
        <v>7580</v>
      </c>
      <c r="L192" s="70">
        <v>7950</v>
      </c>
      <c r="M192" s="70">
        <v>8190</v>
      </c>
      <c r="N192" s="70">
        <f t="shared" si="29"/>
        <v>8599.5</v>
      </c>
      <c r="O192" s="22">
        <v>1.96</v>
      </c>
      <c r="P192" s="3">
        <v>1</v>
      </c>
      <c r="Q192" s="4" t="s">
        <v>1989</v>
      </c>
      <c r="R192" s="5" t="s">
        <v>781</v>
      </c>
    </row>
    <row r="193" spans="1:18" x14ac:dyDescent="0.2">
      <c r="A193" s="11" t="s">
        <v>1990</v>
      </c>
      <c r="B193" s="11"/>
      <c r="C193" s="3" t="s">
        <v>148</v>
      </c>
      <c r="D193" s="3" t="s">
        <v>141</v>
      </c>
      <c r="E193" s="3">
        <v>3600</v>
      </c>
      <c r="F193" s="55">
        <f t="shared" si="40"/>
        <v>3819.24</v>
      </c>
      <c r="G193" s="55">
        <f t="shared" si="37"/>
        <v>4010.2019999999998</v>
      </c>
      <c r="H193" s="70">
        <f t="shared" si="37"/>
        <v>4210.7120999999997</v>
      </c>
      <c r="I193" s="70">
        <f t="shared" si="38"/>
        <v>4294.9263419999997</v>
      </c>
      <c r="J193" s="70">
        <v>4490</v>
      </c>
      <c r="K193" s="70">
        <f t="shared" ref="K193" si="41">J193*1.099</f>
        <v>4934.51</v>
      </c>
      <c r="L193" s="70">
        <v>5180</v>
      </c>
      <c r="M193" s="70">
        <f t="shared" si="33"/>
        <v>5335.4000000000005</v>
      </c>
      <c r="N193" s="70">
        <f t="shared" si="29"/>
        <v>5602.170000000001</v>
      </c>
      <c r="O193" s="22">
        <v>1.198</v>
      </c>
      <c r="P193" s="3">
        <v>1</v>
      </c>
      <c r="Q193" s="4" t="s">
        <v>1991</v>
      </c>
      <c r="R193" s="5" t="s">
        <v>779</v>
      </c>
    </row>
    <row r="194" spans="1:18" x14ac:dyDescent="0.2">
      <c r="A194" s="11" t="s">
        <v>2692</v>
      </c>
      <c r="B194" s="11"/>
      <c r="C194" s="3" t="s">
        <v>2693</v>
      </c>
      <c r="D194" s="3" t="s">
        <v>2694</v>
      </c>
      <c r="E194" s="3">
        <v>1800</v>
      </c>
      <c r="F194" s="55">
        <f t="shared" ref="F194" si="42">E194*1.0609</f>
        <v>1909.62</v>
      </c>
      <c r="G194" s="55">
        <f t="shared" ref="G194" si="43">F194*1.05</f>
        <v>2005.1009999999999</v>
      </c>
      <c r="H194" s="70">
        <f t="shared" si="37"/>
        <v>2105.3560499999999</v>
      </c>
      <c r="I194" s="70">
        <f t="shared" si="38"/>
        <v>2147.4631709999999</v>
      </c>
      <c r="J194" s="70">
        <v>2250</v>
      </c>
      <c r="K194" s="70">
        <v>2470</v>
      </c>
      <c r="L194" s="70">
        <v>2590</v>
      </c>
      <c r="M194" s="70">
        <v>2665</v>
      </c>
      <c r="N194" s="70">
        <f t="shared" si="29"/>
        <v>2798.25</v>
      </c>
      <c r="O194" s="22">
        <v>0.5</v>
      </c>
      <c r="P194" s="3">
        <v>1</v>
      </c>
      <c r="Q194" s="47" t="s">
        <v>2701</v>
      </c>
      <c r="R194" s="5" t="s">
        <v>779</v>
      </c>
    </row>
    <row r="195" spans="1:18" x14ac:dyDescent="0.2">
      <c r="A195" s="12" t="s">
        <v>1992</v>
      </c>
      <c r="C195" s="1" t="s">
        <v>136</v>
      </c>
      <c r="D195" s="1" t="s">
        <v>142</v>
      </c>
      <c r="E195" s="1">
        <v>8500</v>
      </c>
      <c r="F195" s="54">
        <f t="shared" si="40"/>
        <v>9017.65</v>
      </c>
      <c r="G195" s="54">
        <f t="shared" si="37"/>
        <v>9468.5324999999993</v>
      </c>
      <c r="H195" s="71">
        <f t="shared" si="37"/>
        <v>9941.9591249999994</v>
      </c>
      <c r="I195" s="71">
        <f t="shared" si="38"/>
        <v>10140.798307499999</v>
      </c>
      <c r="J195" s="71">
        <f t="shared" si="39"/>
        <v>10647.838222875</v>
      </c>
      <c r="K195" s="71">
        <f>J195*1.099</f>
        <v>11701.974206939625</v>
      </c>
      <c r="L195" s="71">
        <f t="shared" si="32"/>
        <v>12287.072917286607</v>
      </c>
      <c r="M195" s="71">
        <f t="shared" si="33"/>
        <v>12655.685104805205</v>
      </c>
      <c r="N195" s="71">
        <f t="shared" si="29"/>
        <v>13288.469360045467</v>
      </c>
      <c r="O195" s="21">
        <v>1.681</v>
      </c>
      <c r="P195" s="1">
        <v>1</v>
      </c>
      <c r="Q195" s="2" t="s">
        <v>2387</v>
      </c>
      <c r="R195" s="6" t="s">
        <v>219</v>
      </c>
    </row>
    <row r="196" spans="1:18" x14ac:dyDescent="0.2">
      <c r="A196" s="11" t="s">
        <v>2388</v>
      </c>
      <c r="B196" s="11"/>
      <c r="C196" s="3" t="s">
        <v>134</v>
      </c>
      <c r="D196" s="3" t="s">
        <v>2216</v>
      </c>
      <c r="E196" s="3">
        <v>5000</v>
      </c>
      <c r="F196" s="55">
        <f t="shared" si="40"/>
        <v>5304.5</v>
      </c>
      <c r="G196" s="55">
        <f t="shared" si="37"/>
        <v>5569.7250000000004</v>
      </c>
      <c r="H196" s="70">
        <f t="shared" si="37"/>
        <v>5848.2112500000003</v>
      </c>
      <c r="I196" s="70">
        <f t="shared" si="38"/>
        <v>5965.175475</v>
      </c>
      <c r="J196" s="70">
        <v>6200</v>
      </c>
      <c r="K196" s="70">
        <v>6815</v>
      </c>
      <c r="L196" s="70">
        <v>7150</v>
      </c>
      <c r="M196" s="70">
        <f t="shared" si="33"/>
        <v>7364.5</v>
      </c>
      <c r="N196" s="70">
        <f t="shared" si="29"/>
        <v>7732.7250000000004</v>
      </c>
      <c r="O196" s="22">
        <v>1.7</v>
      </c>
      <c r="P196" s="3">
        <v>1</v>
      </c>
      <c r="Q196" s="4" t="s">
        <v>2389</v>
      </c>
      <c r="R196" s="5" t="s">
        <v>2696</v>
      </c>
    </row>
    <row r="197" spans="1:18" x14ac:dyDescent="0.2">
      <c r="A197" s="12" t="s">
        <v>2390</v>
      </c>
      <c r="C197" s="1" t="s">
        <v>135</v>
      </c>
      <c r="D197" s="1" t="s">
        <v>2217</v>
      </c>
      <c r="E197" s="1">
        <v>8750</v>
      </c>
      <c r="F197" s="54">
        <f t="shared" si="40"/>
        <v>9282.875</v>
      </c>
      <c r="G197" s="54">
        <f t="shared" si="37"/>
        <v>9747.0187500000011</v>
      </c>
      <c r="H197" s="71">
        <f t="shared" si="37"/>
        <v>10234.369687500002</v>
      </c>
      <c r="I197" s="71">
        <f t="shared" si="38"/>
        <v>10439.057081250003</v>
      </c>
      <c r="J197" s="71">
        <f t="shared" si="39"/>
        <v>10961.009935312504</v>
      </c>
      <c r="K197" s="71">
        <f>J197*1.099</f>
        <v>12046.149918908442</v>
      </c>
      <c r="L197" s="71">
        <f t="shared" ref="L197:L260" si="44">K197*1.05</f>
        <v>12648.457414853865</v>
      </c>
      <c r="M197" s="71">
        <f t="shared" si="33"/>
        <v>13027.911137299481</v>
      </c>
      <c r="N197" s="71">
        <f t="shared" ref="N197:N260" si="45">M197*1.05</f>
        <v>13679.306694164456</v>
      </c>
      <c r="O197" s="21">
        <v>2.1</v>
      </c>
      <c r="P197" s="1">
        <v>1</v>
      </c>
      <c r="Q197" s="2" t="s">
        <v>2391</v>
      </c>
      <c r="R197" s="6" t="s">
        <v>780</v>
      </c>
    </row>
    <row r="198" spans="1:18" x14ac:dyDescent="0.2">
      <c r="A198" s="12" t="s">
        <v>2392</v>
      </c>
      <c r="C198" s="1" t="s">
        <v>134</v>
      </c>
      <c r="D198" s="1" t="s">
        <v>2216</v>
      </c>
      <c r="E198" s="1">
        <v>8470</v>
      </c>
      <c r="F198" s="54">
        <f t="shared" si="40"/>
        <v>8985.8230000000003</v>
      </c>
      <c r="G198" s="54">
        <f t="shared" si="37"/>
        <v>9435.1141500000012</v>
      </c>
      <c r="H198" s="71">
        <f t="shared" si="37"/>
        <v>9906.8698575000017</v>
      </c>
      <c r="I198" s="71">
        <f t="shared" si="38"/>
        <v>10105.007254650001</v>
      </c>
      <c r="J198" s="71">
        <f t="shared" si="39"/>
        <v>10610.257617382502</v>
      </c>
      <c r="K198" s="71">
        <f t="shared" ref="K198:K203" si="46">J198*1.099</f>
        <v>11660.673121503369</v>
      </c>
      <c r="L198" s="71">
        <f t="shared" si="44"/>
        <v>12243.706777578538</v>
      </c>
      <c r="M198" s="71">
        <f t="shared" si="33"/>
        <v>12611.017980905895</v>
      </c>
      <c r="N198" s="71">
        <f t="shared" si="45"/>
        <v>13241.56887995119</v>
      </c>
      <c r="O198" s="21">
        <v>2.04</v>
      </c>
      <c r="P198" s="1">
        <v>1</v>
      </c>
      <c r="Q198" s="2" t="s">
        <v>2393</v>
      </c>
      <c r="R198" s="6" t="s">
        <v>780</v>
      </c>
    </row>
    <row r="199" spans="1:18" x14ac:dyDescent="0.2">
      <c r="A199" s="12" t="s">
        <v>2394</v>
      </c>
      <c r="C199" s="1" t="s">
        <v>129</v>
      </c>
      <c r="D199" s="1" t="s">
        <v>143</v>
      </c>
      <c r="E199" s="1">
        <v>16050</v>
      </c>
      <c r="F199" s="54">
        <f t="shared" si="40"/>
        <v>17027.445</v>
      </c>
      <c r="G199" s="54">
        <f t="shared" si="37"/>
        <v>17878.81725</v>
      </c>
      <c r="H199" s="71">
        <f t="shared" si="37"/>
        <v>18772.7581125</v>
      </c>
      <c r="I199" s="71">
        <f t="shared" si="38"/>
        <v>19148.21327475</v>
      </c>
      <c r="J199" s="71">
        <f t="shared" si="39"/>
        <v>20105.623938487501</v>
      </c>
      <c r="K199" s="71">
        <f t="shared" si="46"/>
        <v>22096.080708397763</v>
      </c>
      <c r="L199" s="71">
        <f t="shared" si="44"/>
        <v>23200.884743817653</v>
      </c>
      <c r="M199" s="71">
        <f t="shared" si="33"/>
        <v>23896.911286132185</v>
      </c>
      <c r="N199" s="71">
        <f t="shared" si="45"/>
        <v>25091.756850438796</v>
      </c>
      <c r="O199" s="21">
        <v>1.3090000000000002</v>
      </c>
      <c r="P199" s="1">
        <v>1</v>
      </c>
      <c r="Q199" s="2" t="s">
        <v>2395</v>
      </c>
      <c r="R199" s="6" t="s">
        <v>219</v>
      </c>
    </row>
    <row r="200" spans="1:18" x14ac:dyDescent="0.2">
      <c r="A200" s="12" t="s">
        <v>2396</v>
      </c>
      <c r="C200" s="1" t="s">
        <v>130</v>
      </c>
      <c r="D200" s="1" t="s">
        <v>144</v>
      </c>
      <c r="E200" s="1">
        <v>15140</v>
      </c>
      <c r="F200" s="54">
        <f t="shared" si="40"/>
        <v>16062.026</v>
      </c>
      <c r="G200" s="54">
        <f t="shared" si="37"/>
        <v>16865.1273</v>
      </c>
      <c r="H200" s="71">
        <f t="shared" si="37"/>
        <v>17708.383665000001</v>
      </c>
      <c r="I200" s="71">
        <f t="shared" si="38"/>
        <v>18062.5513383</v>
      </c>
      <c r="J200" s="71">
        <f t="shared" si="39"/>
        <v>18965.678905215002</v>
      </c>
      <c r="K200" s="71">
        <f t="shared" si="46"/>
        <v>20843.281116831287</v>
      </c>
      <c r="L200" s="71">
        <f t="shared" si="44"/>
        <v>21885.445172672851</v>
      </c>
      <c r="M200" s="71">
        <f t="shared" si="33"/>
        <v>22542.008527853039</v>
      </c>
      <c r="N200" s="71">
        <f t="shared" si="45"/>
        <v>23669.10895424569</v>
      </c>
      <c r="O200" s="21">
        <v>1.3090000000000002</v>
      </c>
      <c r="P200" s="1">
        <v>1</v>
      </c>
      <c r="Q200" s="2" t="s">
        <v>2397</v>
      </c>
      <c r="R200" s="6" t="s">
        <v>219</v>
      </c>
    </row>
    <row r="201" spans="1:18" s="3" customFormat="1" x14ac:dyDescent="0.2">
      <c r="A201" s="12" t="s">
        <v>2398</v>
      </c>
      <c r="B201" s="12"/>
      <c r="C201" s="1" t="s">
        <v>131</v>
      </c>
      <c r="D201" s="1" t="s">
        <v>145</v>
      </c>
      <c r="E201" s="1">
        <v>16800</v>
      </c>
      <c r="F201" s="54">
        <f t="shared" si="40"/>
        <v>17823.12</v>
      </c>
      <c r="G201" s="54">
        <f t="shared" si="37"/>
        <v>18714.275999999998</v>
      </c>
      <c r="H201" s="71">
        <f t="shared" si="37"/>
        <v>19649.989799999999</v>
      </c>
      <c r="I201" s="71">
        <f t="shared" si="38"/>
        <v>20042.989595999999</v>
      </c>
      <c r="J201" s="71">
        <f t="shared" si="39"/>
        <v>21045.139075800002</v>
      </c>
      <c r="K201" s="71">
        <f t="shared" si="46"/>
        <v>23128.607844304202</v>
      </c>
      <c r="L201" s="71">
        <f t="shared" si="44"/>
        <v>24285.038236519413</v>
      </c>
      <c r="M201" s="71">
        <f t="shared" si="33"/>
        <v>25013.589383614995</v>
      </c>
      <c r="N201" s="71">
        <f t="shared" si="45"/>
        <v>26264.268852795747</v>
      </c>
      <c r="O201" s="21">
        <v>1.38</v>
      </c>
      <c r="P201" s="1">
        <v>1</v>
      </c>
      <c r="Q201" s="2" t="s">
        <v>2399</v>
      </c>
      <c r="R201" s="6" t="s">
        <v>219</v>
      </c>
    </row>
    <row r="202" spans="1:18" x14ac:dyDescent="0.2">
      <c r="A202" s="12" t="s">
        <v>2400</v>
      </c>
      <c r="C202" s="1" t="s">
        <v>131</v>
      </c>
      <c r="D202" s="1" t="s">
        <v>146</v>
      </c>
      <c r="E202" s="1">
        <v>15880</v>
      </c>
      <c r="F202" s="54">
        <f t="shared" si="40"/>
        <v>16847.092000000001</v>
      </c>
      <c r="G202" s="54">
        <f t="shared" si="37"/>
        <v>17689.446600000003</v>
      </c>
      <c r="H202" s="71">
        <f t="shared" si="37"/>
        <v>18573.918930000003</v>
      </c>
      <c r="I202" s="71">
        <f t="shared" si="38"/>
        <v>18945.397308600004</v>
      </c>
      <c r="J202" s="71">
        <f t="shared" si="39"/>
        <v>19892.667174030004</v>
      </c>
      <c r="K202" s="71">
        <f t="shared" si="46"/>
        <v>21862.041224258974</v>
      </c>
      <c r="L202" s="71">
        <f t="shared" si="44"/>
        <v>22955.143285471924</v>
      </c>
      <c r="M202" s="71">
        <f t="shared" si="33"/>
        <v>23643.797584036081</v>
      </c>
      <c r="N202" s="71">
        <f t="shared" si="45"/>
        <v>24825.987463237885</v>
      </c>
      <c r="O202" s="21">
        <v>1.36</v>
      </c>
      <c r="P202" s="1">
        <v>1</v>
      </c>
      <c r="Q202" s="2" t="s">
        <v>2401</v>
      </c>
      <c r="R202" s="6" t="s">
        <v>219</v>
      </c>
    </row>
    <row r="203" spans="1:18" s="3" customFormat="1" x14ac:dyDescent="0.2">
      <c r="A203" s="12" t="s">
        <v>2402</v>
      </c>
      <c r="B203" s="12"/>
      <c r="C203" s="1" t="s">
        <v>132</v>
      </c>
      <c r="D203" s="1" t="s">
        <v>2218</v>
      </c>
      <c r="E203" s="1">
        <v>9710</v>
      </c>
      <c r="F203" s="54">
        <f t="shared" si="40"/>
        <v>10301.339</v>
      </c>
      <c r="G203" s="54">
        <f>F203*1.05</f>
        <v>10816.40595</v>
      </c>
      <c r="H203" s="71">
        <f t="shared" si="37"/>
        <v>11357.226247500001</v>
      </c>
      <c r="I203" s="71">
        <f t="shared" si="38"/>
        <v>11584.37077245</v>
      </c>
      <c r="J203" s="71">
        <f t="shared" si="39"/>
        <v>12163.589311072501</v>
      </c>
      <c r="K203" s="71">
        <f t="shared" si="46"/>
        <v>13367.784652868679</v>
      </c>
      <c r="L203" s="71">
        <f t="shared" si="44"/>
        <v>14036.173885512113</v>
      </c>
      <c r="M203" s="71">
        <f t="shared" si="33"/>
        <v>14457.259102077476</v>
      </c>
      <c r="N203" s="71">
        <f t="shared" si="45"/>
        <v>15180.12205718135</v>
      </c>
      <c r="O203" s="21">
        <v>1.48</v>
      </c>
      <c r="P203" s="1">
        <v>1</v>
      </c>
      <c r="Q203" s="2" t="s">
        <v>2403</v>
      </c>
      <c r="R203" s="6" t="s">
        <v>782</v>
      </c>
    </row>
    <row r="204" spans="1:18" x14ac:dyDescent="0.2">
      <c r="A204" s="11" t="s">
        <v>2404</v>
      </c>
      <c r="B204" s="11"/>
      <c r="C204" s="3" t="s">
        <v>132</v>
      </c>
      <c r="D204" s="3" t="s">
        <v>2219</v>
      </c>
      <c r="E204" s="3">
        <v>5300</v>
      </c>
      <c r="F204" s="55">
        <f t="shared" si="40"/>
        <v>5622.7699999999995</v>
      </c>
      <c r="G204" s="55">
        <f t="shared" si="37"/>
        <v>5903.9084999999995</v>
      </c>
      <c r="H204" s="70">
        <f t="shared" si="37"/>
        <v>6199.1039249999994</v>
      </c>
      <c r="I204" s="70">
        <f t="shared" si="38"/>
        <v>6323.0860034999996</v>
      </c>
      <c r="J204" s="70">
        <v>6550</v>
      </c>
      <c r="K204" s="70">
        <v>7200</v>
      </c>
      <c r="L204" s="70">
        <v>7550</v>
      </c>
      <c r="M204" s="70">
        <v>7775</v>
      </c>
      <c r="N204" s="70">
        <f t="shared" si="45"/>
        <v>8163.75</v>
      </c>
      <c r="O204" s="22">
        <v>1.23</v>
      </c>
      <c r="P204" s="3">
        <v>1</v>
      </c>
      <c r="Q204" s="4" t="s">
        <v>2405</v>
      </c>
      <c r="R204" s="5" t="s">
        <v>782</v>
      </c>
    </row>
    <row r="205" spans="1:18" x14ac:dyDescent="0.2">
      <c r="A205" s="12" t="s">
        <v>2406</v>
      </c>
      <c r="C205" s="1" t="s">
        <v>133</v>
      </c>
      <c r="D205" s="1" t="s">
        <v>2220</v>
      </c>
      <c r="E205" s="1">
        <v>7980</v>
      </c>
      <c r="F205" s="54">
        <f t="shared" si="40"/>
        <v>8465.982</v>
      </c>
      <c r="G205" s="54">
        <f t="shared" si="37"/>
        <v>8889.2811000000002</v>
      </c>
      <c r="H205" s="71">
        <f t="shared" si="37"/>
        <v>9333.7451550000005</v>
      </c>
      <c r="I205" s="71">
        <f t="shared" si="38"/>
        <v>9520.4200581000005</v>
      </c>
      <c r="J205" s="71">
        <f t="shared" si="39"/>
        <v>9996.4410610050018</v>
      </c>
      <c r="K205" s="71">
        <f>J205*1.099</f>
        <v>10986.088726044496</v>
      </c>
      <c r="L205" s="71">
        <f t="shared" si="44"/>
        <v>11535.393162346722</v>
      </c>
      <c r="M205" s="71">
        <f t="shared" si="33"/>
        <v>11881.454957217124</v>
      </c>
      <c r="N205" s="71">
        <f t="shared" si="45"/>
        <v>12475.52770507798</v>
      </c>
      <c r="O205" s="21">
        <v>1.4</v>
      </c>
      <c r="P205" s="1">
        <v>1</v>
      </c>
      <c r="Q205" s="2" t="s">
        <v>2407</v>
      </c>
      <c r="R205" s="6" t="s">
        <v>782</v>
      </c>
    </row>
    <row r="206" spans="1:18" s="3" customFormat="1" x14ac:dyDescent="0.2">
      <c r="A206" s="11" t="s">
        <v>2408</v>
      </c>
      <c r="B206" s="11"/>
      <c r="C206" s="3" t="s">
        <v>133</v>
      </c>
      <c r="D206" s="3" t="s">
        <v>2221</v>
      </c>
      <c r="E206" s="3">
        <v>5000</v>
      </c>
      <c r="F206" s="55">
        <f t="shared" si="40"/>
        <v>5304.5</v>
      </c>
      <c r="G206" s="55">
        <f t="shared" si="37"/>
        <v>5569.7250000000004</v>
      </c>
      <c r="H206" s="70">
        <f t="shared" si="37"/>
        <v>5848.2112500000003</v>
      </c>
      <c r="I206" s="70">
        <f t="shared" si="38"/>
        <v>5965.175475</v>
      </c>
      <c r="J206" s="70">
        <v>6200</v>
      </c>
      <c r="K206" s="70">
        <v>6815</v>
      </c>
      <c r="L206" s="70">
        <v>7150</v>
      </c>
      <c r="M206" s="70">
        <f t="shared" si="33"/>
        <v>7364.5</v>
      </c>
      <c r="N206" s="70">
        <f t="shared" si="45"/>
        <v>7732.7250000000004</v>
      </c>
      <c r="O206" s="22">
        <v>1.44</v>
      </c>
      <c r="P206" s="3">
        <v>1</v>
      </c>
      <c r="Q206" s="4" t="s">
        <v>2409</v>
      </c>
      <c r="R206" s="5" t="s">
        <v>782</v>
      </c>
    </row>
    <row r="207" spans="1:18" x14ac:dyDescent="0.2">
      <c r="A207" s="12" t="s">
        <v>2410</v>
      </c>
      <c r="C207" s="1" t="s">
        <v>149</v>
      </c>
      <c r="D207" s="1" t="s">
        <v>2222</v>
      </c>
      <c r="E207" s="1">
        <v>11530</v>
      </c>
      <c r="F207" s="54">
        <f t="shared" si="40"/>
        <v>12232.177</v>
      </c>
      <c r="G207" s="54">
        <f t="shared" si="37"/>
        <v>12843.78585</v>
      </c>
      <c r="H207" s="71">
        <f t="shared" si="37"/>
        <v>13485.975142500001</v>
      </c>
      <c r="I207" s="71">
        <f t="shared" si="38"/>
        <v>13755.694645350002</v>
      </c>
      <c r="J207" s="71">
        <f t="shared" si="39"/>
        <v>14443.479377617503</v>
      </c>
      <c r="K207" s="71">
        <f>J207*1.099</f>
        <v>15873.383836001636</v>
      </c>
      <c r="L207" s="71">
        <f t="shared" si="44"/>
        <v>16667.053027801718</v>
      </c>
      <c r="M207" s="71">
        <f t="shared" si="33"/>
        <v>17167.06461863577</v>
      </c>
      <c r="N207" s="71">
        <f t="shared" si="45"/>
        <v>18025.417849567559</v>
      </c>
      <c r="O207" s="21">
        <v>1.76</v>
      </c>
      <c r="P207" s="1">
        <v>1</v>
      </c>
      <c r="Q207" s="2" t="s">
        <v>2411</v>
      </c>
      <c r="R207" s="6" t="s">
        <v>219</v>
      </c>
    </row>
    <row r="208" spans="1:18" x14ac:dyDescent="0.2">
      <c r="A208" s="12" t="s">
        <v>2412</v>
      </c>
      <c r="C208" s="1" t="s">
        <v>149</v>
      </c>
      <c r="D208" s="1" t="s">
        <v>1345</v>
      </c>
      <c r="E208" s="1">
        <v>10570</v>
      </c>
      <c r="F208" s="54">
        <f t="shared" si="40"/>
        <v>11213.713</v>
      </c>
      <c r="G208" s="54">
        <f t="shared" si="37"/>
        <v>11774.398650000001</v>
      </c>
      <c r="H208" s="71">
        <f t="shared" si="37"/>
        <v>12363.118582500001</v>
      </c>
      <c r="I208" s="71">
        <f t="shared" si="38"/>
        <v>12610.380954150001</v>
      </c>
      <c r="J208" s="71">
        <f t="shared" si="39"/>
        <v>13240.900001857503</v>
      </c>
      <c r="K208" s="71">
        <f t="shared" ref="K208:K224" si="47">J208*1.099</f>
        <v>14551.749102041395</v>
      </c>
      <c r="L208" s="71">
        <f t="shared" si="44"/>
        <v>15279.336557143464</v>
      </c>
      <c r="M208" s="71">
        <f t="shared" si="33"/>
        <v>15737.716653857769</v>
      </c>
      <c r="N208" s="71">
        <f t="shared" si="45"/>
        <v>16524.602486550659</v>
      </c>
      <c r="O208" s="21">
        <v>1.76</v>
      </c>
      <c r="P208" s="1">
        <v>1</v>
      </c>
      <c r="Q208" s="2" t="s">
        <v>2413</v>
      </c>
      <c r="R208" s="6" t="s">
        <v>219</v>
      </c>
    </row>
    <row r="209" spans="1:18" x14ac:dyDescent="0.2">
      <c r="A209" s="12" t="s">
        <v>2414</v>
      </c>
      <c r="C209" s="1" t="s">
        <v>149</v>
      </c>
      <c r="D209" s="1" t="s">
        <v>2223</v>
      </c>
      <c r="E209" s="1">
        <v>12270</v>
      </c>
      <c r="F209" s="54">
        <f t="shared" si="40"/>
        <v>13017.242999999999</v>
      </c>
      <c r="G209" s="54">
        <f t="shared" si="37"/>
        <v>13668.105149999999</v>
      </c>
      <c r="H209" s="71">
        <f t="shared" si="37"/>
        <v>14351.5104075</v>
      </c>
      <c r="I209" s="71">
        <f t="shared" si="38"/>
        <v>14638.540615649999</v>
      </c>
      <c r="J209" s="71">
        <f t="shared" si="39"/>
        <v>15370.4676464325</v>
      </c>
      <c r="K209" s="71">
        <f t="shared" si="47"/>
        <v>16892.143943429317</v>
      </c>
      <c r="L209" s="71">
        <f t="shared" si="44"/>
        <v>17736.751140600783</v>
      </c>
      <c r="M209" s="71">
        <f t="shared" si="33"/>
        <v>18268.853674818809</v>
      </c>
      <c r="N209" s="71">
        <f t="shared" si="45"/>
        <v>19182.29635855975</v>
      </c>
      <c r="O209" s="21">
        <v>2</v>
      </c>
      <c r="P209" s="1">
        <v>1</v>
      </c>
      <c r="Q209" s="2" t="s">
        <v>872</v>
      </c>
      <c r="R209" s="6" t="s">
        <v>219</v>
      </c>
    </row>
    <row r="210" spans="1:18" x14ac:dyDescent="0.2">
      <c r="A210" s="12" t="s">
        <v>873</v>
      </c>
      <c r="C210" s="1" t="s">
        <v>149</v>
      </c>
      <c r="D210" s="1" t="s">
        <v>2224</v>
      </c>
      <c r="E210" s="1">
        <v>11280</v>
      </c>
      <c r="F210" s="54">
        <f t="shared" si="40"/>
        <v>11966.951999999999</v>
      </c>
      <c r="G210" s="54">
        <f t="shared" si="37"/>
        <v>12565.2996</v>
      </c>
      <c r="H210" s="71">
        <f t="shared" si="37"/>
        <v>13193.56458</v>
      </c>
      <c r="I210" s="71">
        <f t="shared" si="38"/>
        <v>13457.435871600001</v>
      </c>
      <c r="J210" s="71">
        <f t="shared" si="39"/>
        <v>14130.307665180002</v>
      </c>
      <c r="K210" s="71">
        <f t="shared" si="47"/>
        <v>15529.208124032823</v>
      </c>
      <c r="L210" s="71">
        <f t="shared" si="44"/>
        <v>16305.668530234465</v>
      </c>
      <c r="M210" s="71">
        <f t="shared" si="33"/>
        <v>16794.838586141501</v>
      </c>
      <c r="N210" s="71">
        <f t="shared" si="45"/>
        <v>17634.580515448575</v>
      </c>
      <c r="O210" s="21">
        <v>1.96</v>
      </c>
      <c r="P210" s="1">
        <v>1</v>
      </c>
      <c r="Q210" s="2" t="s">
        <v>874</v>
      </c>
      <c r="R210" s="6" t="s">
        <v>219</v>
      </c>
    </row>
    <row r="211" spans="1:18" x14ac:dyDescent="0.2">
      <c r="A211" s="12" t="s">
        <v>875</v>
      </c>
      <c r="C211" s="1" t="s">
        <v>149</v>
      </c>
      <c r="D211" s="1" t="s">
        <v>2225</v>
      </c>
      <c r="E211" s="1">
        <v>13630</v>
      </c>
      <c r="F211" s="54">
        <f t="shared" si="40"/>
        <v>14460.066999999999</v>
      </c>
      <c r="G211" s="54">
        <f t="shared" si="37"/>
        <v>15183.07035</v>
      </c>
      <c r="H211" s="71">
        <f t="shared" si="37"/>
        <v>15942.223867500001</v>
      </c>
      <c r="I211" s="71">
        <f t="shared" si="38"/>
        <v>16261.06834485</v>
      </c>
      <c r="J211" s="71">
        <f t="shared" si="39"/>
        <v>17074.121762092502</v>
      </c>
      <c r="K211" s="71">
        <f t="shared" si="47"/>
        <v>18764.45981653966</v>
      </c>
      <c r="L211" s="71">
        <f t="shared" si="44"/>
        <v>19702.682807366644</v>
      </c>
      <c r="M211" s="71">
        <f t="shared" ref="M211:M271" si="48">L211*1.03</f>
        <v>20293.763291587642</v>
      </c>
      <c r="N211" s="71">
        <f t="shared" si="45"/>
        <v>21308.451456167026</v>
      </c>
      <c r="O211" s="21">
        <v>2.12</v>
      </c>
      <c r="P211" s="1">
        <v>1</v>
      </c>
      <c r="Q211" s="2" t="s">
        <v>998</v>
      </c>
      <c r="R211" s="6" t="s">
        <v>219</v>
      </c>
    </row>
    <row r="212" spans="1:18" x14ac:dyDescent="0.2">
      <c r="A212" s="12" t="s">
        <v>999</v>
      </c>
      <c r="C212" s="1" t="s">
        <v>149</v>
      </c>
      <c r="D212" s="1" t="s">
        <v>1338</v>
      </c>
      <c r="E212" s="1">
        <v>12640</v>
      </c>
      <c r="F212" s="54">
        <f t="shared" si="40"/>
        <v>13409.776</v>
      </c>
      <c r="G212" s="54">
        <f t="shared" si="37"/>
        <v>14080.264800000001</v>
      </c>
      <c r="H212" s="71">
        <f t="shared" si="37"/>
        <v>14784.278040000001</v>
      </c>
      <c r="I212" s="71">
        <f t="shared" si="38"/>
        <v>15079.963600800002</v>
      </c>
      <c r="J212" s="71">
        <f t="shared" si="39"/>
        <v>15833.961780840002</v>
      </c>
      <c r="K212" s="71">
        <f t="shared" si="47"/>
        <v>17401.523997143162</v>
      </c>
      <c r="L212" s="71">
        <f t="shared" si="44"/>
        <v>18271.60019700032</v>
      </c>
      <c r="M212" s="71">
        <f t="shared" si="48"/>
        <v>18819.74820291033</v>
      </c>
      <c r="N212" s="71">
        <f t="shared" si="45"/>
        <v>19760.735613055847</v>
      </c>
      <c r="O212" s="21">
        <v>2.1</v>
      </c>
      <c r="P212" s="1">
        <v>1</v>
      </c>
      <c r="Q212" s="2" t="s">
        <v>1000</v>
      </c>
      <c r="R212" s="6" t="s">
        <v>219</v>
      </c>
    </row>
    <row r="213" spans="1:18" x14ac:dyDescent="0.2">
      <c r="A213" s="12" t="s">
        <v>1001</v>
      </c>
      <c r="C213" s="1" t="s">
        <v>150</v>
      </c>
      <c r="D213" s="1" t="s">
        <v>1346</v>
      </c>
      <c r="E213" s="1">
        <v>10330</v>
      </c>
      <c r="F213" s="54">
        <f t="shared" si="40"/>
        <v>10959.097</v>
      </c>
      <c r="G213" s="54">
        <f t="shared" si="37"/>
        <v>11507.05185</v>
      </c>
      <c r="H213" s="71">
        <f t="shared" si="37"/>
        <v>12082.404442500001</v>
      </c>
      <c r="I213" s="71">
        <f t="shared" si="38"/>
        <v>12324.052531350002</v>
      </c>
      <c r="J213" s="71">
        <f t="shared" si="39"/>
        <v>12940.255157917503</v>
      </c>
      <c r="K213" s="71">
        <f t="shared" si="47"/>
        <v>14221.340418551335</v>
      </c>
      <c r="L213" s="71">
        <f t="shared" si="44"/>
        <v>14932.407439478902</v>
      </c>
      <c r="M213" s="71">
        <f t="shared" si="48"/>
        <v>15380.37966266327</v>
      </c>
      <c r="N213" s="71">
        <f t="shared" si="45"/>
        <v>16149.398645796435</v>
      </c>
      <c r="O213" s="21">
        <v>1.74</v>
      </c>
      <c r="P213" s="1">
        <v>1</v>
      </c>
      <c r="Q213" s="2" t="s">
        <v>1002</v>
      </c>
      <c r="R213" s="6" t="s">
        <v>219</v>
      </c>
    </row>
    <row r="214" spans="1:18" s="3" customFormat="1" x14ac:dyDescent="0.2">
      <c r="A214" s="12" t="s">
        <v>1003</v>
      </c>
      <c r="B214" s="12"/>
      <c r="C214" s="1" t="s">
        <v>150</v>
      </c>
      <c r="D214" s="1" t="s">
        <v>1889</v>
      </c>
      <c r="E214" s="1">
        <v>9310</v>
      </c>
      <c r="F214" s="54">
        <f t="shared" si="40"/>
        <v>9876.9789999999994</v>
      </c>
      <c r="G214" s="54">
        <f t="shared" si="37"/>
        <v>10370.827949999999</v>
      </c>
      <c r="H214" s="71">
        <f t="shared" si="37"/>
        <v>10889.3693475</v>
      </c>
      <c r="I214" s="71">
        <f t="shared" si="38"/>
        <v>11107.15673445</v>
      </c>
      <c r="J214" s="71">
        <f t="shared" si="39"/>
        <v>11662.5145711725</v>
      </c>
      <c r="K214" s="71">
        <f t="shared" si="47"/>
        <v>12817.103513718577</v>
      </c>
      <c r="L214" s="71">
        <f t="shared" si="44"/>
        <v>13457.958689404506</v>
      </c>
      <c r="M214" s="71">
        <f t="shared" si="48"/>
        <v>13861.697450086642</v>
      </c>
      <c r="N214" s="71">
        <f t="shared" si="45"/>
        <v>14554.782322590974</v>
      </c>
      <c r="O214" s="21">
        <v>1.72</v>
      </c>
      <c r="P214" s="1">
        <v>1</v>
      </c>
      <c r="Q214" s="2" t="s">
        <v>1004</v>
      </c>
      <c r="R214" s="6" t="s">
        <v>219</v>
      </c>
    </row>
    <row r="215" spans="1:18" s="3" customFormat="1" x14ac:dyDescent="0.2">
      <c r="A215" s="12" t="s">
        <v>1005</v>
      </c>
      <c r="B215" s="12"/>
      <c r="C215" s="1" t="s">
        <v>150</v>
      </c>
      <c r="D215" s="1" t="s">
        <v>594</v>
      </c>
      <c r="E215" s="1">
        <v>10980</v>
      </c>
      <c r="F215" s="54">
        <f t="shared" si="40"/>
        <v>11648.681999999999</v>
      </c>
      <c r="G215" s="54">
        <f t="shared" si="37"/>
        <v>12231.116099999999</v>
      </c>
      <c r="H215" s="71">
        <f t="shared" si="37"/>
        <v>12842.671904999999</v>
      </c>
      <c r="I215" s="71">
        <f t="shared" si="38"/>
        <v>13099.5253431</v>
      </c>
      <c r="J215" s="71">
        <f t="shared" si="39"/>
        <v>13754.501610255</v>
      </c>
      <c r="K215" s="71">
        <f t="shared" si="47"/>
        <v>15116.197269670245</v>
      </c>
      <c r="L215" s="71">
        <f t="shared" si="44"/>
        <v>15872.007133153758</v>
      </c>
      <c r="M215" s="71">
        <f t="shared" si="48"/>
        <v>16348.167347148372</v>
      </c>
      <c r="N215" s="71">
        <f t="shared" si="45"/>
        <v>17165.575714505791</v>
      </c>
      <c r="O215" s="21">
        <v>1.92</v>
      </c>
      <c r="P215" s="1">
        <v>1</v>
      </c>
      <c r="Q215" s="2" t="s">
        <v>1006</v>
      </c>
      <c r="R215" s="6" t="s">
        <v>219</v>
      </c>
    </row>
    <row r="216" spans="1:18" x14ac:dyDescent="0.2">
      <c r="A216" s="12" t="s">
        <v>1672</v>
      </c>
      <c r="C216" s="1" t="s">
        <v>150</v>
      </c>
      <c r="D216" s="1" t="s">
        <v>593</v>
      </c>
      <c r="E216" s="1">
        <v>9990</v>
      </c>
      <c r="F216" s="54">
        <f t="shared" si="40"/>
        <v>10598.391</v>
      </c>
      <c r="G216" s="54">
        <f t="shared" si="37"/>
        <v>11128.31055</v>
      </c>
      <c r="H216" s="71">
        <f t="shared" si="37"/>
        <v>11684.726077500001</v>
      </c>
      <c r="I216" s="71">
        <f t="shared" si="38"/>
        <v>11918.420599050001</v>
      </c>
      <c r="J216" s="71">
        <f t="shared" si="39"/>
        <v>12514.341629002502</v>
      </c>
      <c r="K216" s="71">
        <f t="shared" si="47"/>
        <v>13753.261450273749</v>
      </c>
      <c r="L216" s="71">
        <f t="shared" si="44"/>
        <v>14440.924522787436</v>
      </c>
      <c r="M216" s="71">
        <f t="shared" si="48"/>
        <v>14874.15225847106</v>
      </c>
      <c r="N216" s="71">
        <f t="shared" si="45"/>
        <v>15617.859871394614</v>
      </c>
      <c r="O216" s="21">
        <v>1.8839999999999997</v>
      </c>
      <c r="P216" s="1">
        <v>1</v>
      </c>
      <c r="Q216" s="2" t="s">
        <v>1673</v>
      </c>
      <c r="R216" s="6" t="s">
        <v>219</v>
      </c>
    </row>
    <row r="217" spans="1:18" s="3" customFormat="1" x14ac:dyDescent="0.2">
      <c r="A217" s="12" t="s">
        <v>1674</v>
      </c>
      <c r="B217" s="12"/>
      <c r="C217" s="1" t="s">
        <v>150</v>
      </c>
      <c r="D217" s="1" t="s">
        <v>595</v>
      </c>
      <c r="E217" s="1">
        <v>12390</v>
      </c>
      <c r="F217" s="54">
        <f t="shared" si="40"/>
        <v>13144.550999999999</v>
      </c>
      <c r="G217" s="54">
        <f t="shared" si="37"/>
        <v>13801.778550000001</v>
      </c>
      <c r="H217" s="71">
        <f t="shared" si="37"/>
        <v>14491.867477500002</v>
      </c>
      <c r="I217" s="71">
        <f t="shared" si="38"/>
        <v>14781.704827050002</v>
      </c>
      <c r="J217" s="71">
        <f t="shared" si="39"/>
        <v>15520.790068402503</v>
      </c>
      <c r="K217" s="71">
        <f t="shared" si="47"/>
        <v>17057.34828517435</v>
      </c>
      <c r="L217" s="71">
        <f t="shared" si="44"/>
        <v>17910.215699433069</v>
      </c>
      <c r="M217" s="71">
        <f t="shared" si="48"/>
        <v>18447.522170416061</v>
      </c>
      <c r="N217" s="71">
        <f t="shared" si="45"/>
        <v>19369.898278936864</v>
      </c>
      <c r="O217" s="21">
        <v>2.08</v>
      </c>
      <c r="P217" s="1">
        <v>1</v>
      </c>
      <c r="Q217" s="2" t="s">
        <v>1675</v>
      </c>
      <c r="R217" s="6" t="s">
        <v>219</v>
      </c>
    </row>
    <row r="218" spans="1:18" s="3" customFormat="1" x14ac:dyDescent="0.2">
      <c r="A218" s="12" t="s">
        <v>1676</v>
      </c>
      <c r="B218" s="12"/>
      <c r="C218" s="1" t="s">
        <v>150</v>
      </c>
      <c r="D218" s="1" t="s">
        <v>596</v>
      </c>
      <c r="E218" s="1">
        <v>11440</v>
      </c>
      <c r="F218" s="54">
        <f t="shared" si="40"/>
        <v>12136.696</v>
      </c>
      <c r="G218" s="54">
        <f t="shared" si="37"/>
        <v>12743.5308</v>
      </c>
      <c r="H218" s="71">
        <f t="shared" si="37"/>
        <v>13380.707340000001</v>
      </c>
      <c r="I218" s="71">
        <f t="shared" si="38"/>
        <v>13648.321486800001</v>
      </c>
      <c r="J218" s="71">
        <f t="shared" si="39"/>
        <v>14330.737561140002</v>
      </c>
      <c r="K218" s="71">
        <f t="shared" si="47"/>
        <v>15749.480579692861</v>
      </c>
      <c r="L218" s="71">
        <f t="shared" si="44"/>
        <v>16536.954608677504</v>
      </c>
      <c r="M218" s="71">
        <f t="shared" si="48"/>
        <v>17033.063246937829</v>
      </c>
      <c r="N218" s="71">
        <f t="shared" si="45"/>
        <v>17884.71640928472</v>
      </c>
      <c r="O218" s="21">
        <v>2.08</v>
      </c>
      <c r="P218" s="1">
        <v>1</v>
      </c>
      <c r="Q218" s="2" t="s">
        <v>1677</v>
      </c>
      <c r="R218" s="6" t="s">
        <v>219</v>
      </c>
    </row>
    <row r="219" spans="1:18" s="49" customFormat="1" x14ac:dyDescent="0.2">
      <c r="A219" s="48" t="s">
        <v>17</v>
      </c>
      <c r="B219" s="48"/>
      <c r="C219" s="49" t="s">
        <v>1784</v>
      </c>
      <c r="D219" s="49" t="s">
        <v>18</v>
      </c>
      <c r="E219" s="49">
        <v>4640</v>
      </c>
      <c r="F219" s="54">
        <f t="shared" si="40"/>
        <v>4922.576</v>
      </c>
      <c r="G219" s="54">
        <f t="shared" si="37"/>
        <v>5168.7048000000004</v>
      </c>
      <c r="H219" s="71">
        <f t="shared" si="37"/>
        <v>5427.1400400000011</v>
      </c>
      <c r="I219" s="71">
        <f t="shared" si="38"/>
        <v>5535.682840800001</v>
      </c>
      <c r="J219" s="71">
        <f t="shared" si="39"/>
        <v>5812.466982840001</v>
      </c>
      <c r="K219" s="71">
        <f t="shared" si="47"/>
        <v>6387.9012141411613</v>
      </c>
      <c r="L219" s="71">
        <f t="shared" si="44"/>
        <v>6707.2962748482196</v>
      </c>
      <c r="M219" s="71">
        <f t="shared" si="48"/>
        <v>6908.5151630936662</v>
      </c>
      <c r="N219" s="71">
        <f t="shared" si="45"/>
        <v>7253.9409212483497</v>
      </c>
      <c r="O219" s="50">
        <v>0.98</v>
      </c>
      <c r="P219" s="49">
        <v>1</v>
      </c>
      <c r="Q219" s="68" t="s">
        <v>19</v>
      </c>
      <c r="R219" s="51" t="s">
        <v>219</v>
      </c>
    </row>
    <row r="220" spans="1:18" s="3" customFormat="1" x14ac:dyDescent="0.2">
      <c r="A220" s="12" t="s">
        <v>1678</v>
      </c>
      <c r="B220" s="12"/>
      <c r="C220" s="1" t="s">
        <v>151</v>
      </c>
      <c r="D220" s="1" t="s">
        <v>2432</v>
      </c>
      <c r="E220" s="1">
        <v>1440</v>
      </c>
      <c r="F220" s="54">
        <f t="shared" si="40"/>
        <v>1527.6959999999999</v>
      </c>
      <c r="G220" s="54">
        <f t="shared" si="37"/>
        <v>1604.0808</v>
      </c>
      <c r="H220" s="71">
        <f t="shared" si="37"/>
        <v>1684.28484</v>
      </c>
      <c r="I220" s="71">
        <f t="shared" si="38"/>
        <v>1717.9705368</v>
      </c>
      <c r="J220" s="71">
        <f t="shared" si="39"/>
        <v>1803.8690636400001</v>
      </c>
      <c r="K220" s="71">
        <f t="shared" si="47"/>
        <v>1982.4521009403602</v>
      </c>
      <c r="L220" s="71">
        <f t="shared" si="44"/>
        <v>2081.5747059873784</v>
      </c>
      <c r="M220" s="71">
        <f t="shared" si="48"/>
        <v>2144.0219471669998</v>
      </c>
      <c r="N220" s="71">
        <f t="shared" si="45"/>
        <v>2251.2230445253499</v>
      </c>
      <c r="O220" s="21">
        <v>0.25900000000000001</v>
      </c>
      <c r="P220" s="1">
        <v>1</v>
      </c>
      <c r="Q220" s="2" t="s">
        <v>1679</v>
      </c>
      <c r="R220" s="6" t="s">
        <v>219</v>
      </c>
    </row>
    <row r="221" spans="1:18" s="3" customFormat="1" x14ac:dyDescent="0.2">
      <c r="A221" s="12" t="s">
        <v>1680</v>
      </c>
      <c r="B221" s="12"/>
      <c r="C221" s="1" t="s">
        <v>152</v>
      </c>
      <c r="D221" s="1" t="s">
        <v>1339</v>
      </c>
      <c r="E221" s="1">
        <v>2990</v>
      </c>
      <c r="F221" s="54">
        <f t="shared" si="40"/>
        <v>3172.0909999999999</v>
      </c>
      <c r="G221" s="54">
        <f t="shared" si="37"/>
        <v>3330.6955499999999</v>
      </c>
      <c r="H221" s="71">
        <f t="shared" si="37"/>
        <v>3497.2303274999999</v>
      </c>
      <c r="I221" s="71">
        <f t="shared" si="38"/>
        <v>3567.17493405</v>
      </c>
      <c r="J221" s="71">
        <f t="shared" si="39"/>
        <v>3745.5336807525</v>
      </c>
      <c r="K221" s="71">
        <f t="shared" si="47"/>
        <v>4116.3415151469972</v>
      </c>
      <c r="L221" s="71">
        <f t="shared" si="44"/>
        <v>4322.158590904347</v>
      </c>
      <c r="M221" s="71">
        <f t="shared" si="48"/>
        <v>4451.8233486314775</v>
      </c>
      <c r="N221" s="71">
        <f t="shared" si="45"/>
        <v>4674.4145160630515</v>
      </c>
      <c r="O221" s="21">
        <v>0.42299999999999999</v>
      </c>
      <c r="P221" s="1">
        <v>1</v>
      </c>
      <c r="Q221" s="2" t="s">
        <v>1681</v>
      </c>
      <c r="R221" s="6" t="s">
        <v>219</v>
      </c>
    </row>
    <row r="222" spans="1:18" s="3" customFormat="1" x14ac:dyDescent="0.2">
      <c r="A222" s="12" t="s">
        <v>1682</v>
      </c>
      <c r="B222" s="12"/>
      <c r="C222" s="1" t="s">
        <v>153</v>
      </c>
      <c r="D222" s="1" t="s">
        <v>147</v>
      </c>
      <c r="E222" s="1">
        <v>1990</v>
      </c>
      <c r="F222" s="54">
        <f t="shared" si="40"/>
        <v>2111.1909999999998</v>
      </c>
      <c r="G222" s="54">
        <f t="shared" si="37"/>
        <v>2216.7505499999997</v>
      </c>
      <c r="H222" s="71">
        <f t="shared" si="37"/>
        <v>2327.5880775000001</v>
      </c>
      <c r="I222" s="71">
        <f t="shared" si="38"/>
        <v>2374.1398390500003</v>
      </c>
      <c r="J222" s="71">
        <f t="shared" si="39"/>
        <v>2492.8468310025005</v>
      </c>
      <c r="K222" s="71">
        <f t="shared" si="47"/>
        <v>2739.6386672717481</v>
      </c>
      <c r="L222" s="71">
        <f t="shared" si="44"/>
        <v>2876.6206006353354</v>
      </c>
      <c r="M222" s="71">
        <f t="shared" si="48"/>
        <v>2962.9192186543955</v>
      </c>
      <c r="N222" s="71">
        <f t="shared" si="45"/>
        <v>3111.0651795871154</v>
      </c>
      <c r="O222" s="21">
        <v>0.309</v>
      </c>
      <c r="P222" s="1">
        <v>1</v>
      </c>
      <c r="Q222" s="2" t="s">
        <v>1683</v>
      </c>
      <c r="R222" s="6" t="s">
        <v>219</v>
      </c>
    </row>
    <row r="223" spans="1:18" s="3" customFormat="1" x14ac:dyDescent="0.2">
      <c r="A223" s="12" t="s">
        <v>1951</v>
      </c>
      <c r="B223" s="12"/>
      <c r="C223" s="1" t="s">
        <v>1952</v>
      </c>
      <c r="D223" s="1" t="s">
        <v>1953</v>
      </c>
      <c r="E223" s="1">
        <v>3280</v>
      </c>
      <c r="F223" s="54">
        <f t="shared" si="40"/>
        <v>3479.752</v>
      </c>
      <c r="G223" s="54">
        <f t="shared" si="37"/>
        <v>3653.7395999999999</v>
      </c>
      <c r="H223" s="71">
        <f t="shared" si="37"/>
        <v>3836.4265799999998</v>
      </c>
      <c r="I223" s="71">
        <f t="shared" si="38"/>
        <v>3913.1551116000001</v>
      </c>
      <c r="J223" s="71">
        <f t="shared" si="39"/>
        <v>4108.8128671800005</v>
      </c>
      <c r="K223" s="71">
        <f t="shared" si="47"/>
        <v>4515.58534103082</v>
      </c>
      <c r="L223" s="71">
        <f>K223*1.12</f>
        <v>5057.4555819545185</v>
      </c>
      <c r="M223" s="71">
        <f t="shared" si="48"/>
        <v>5209.1792494131541</v>
      </c>
      <c r="N223" s="71">
        <f t="shared" si="45"/>
        <v>5469.6382118838119</v>
      </c>
      <c r="O223" s="21">
        <v>0.56799999999999995</v>
      </c>
      <c r="P223" s="1">
        <v>1</v>
      </c>
      <c r="Q223" s="2" t="s">
        <v>1954</v>
      </c>
      <c r="R223" s="6" t="s">
        <v>219</v>
      </c>
    </row>
    <row r="224" spans="1:18" s="3" customFormat="1" x14ac:dyDescent="0.2">
      <c r="A224" s="12" t="s">
        <v>1955</v>
      </c>
      <c r="B224" s="12"/>
      <c r="C224" s="1" t="s">
        <v>1956</v>
      </c>
      <c r="D224" s="1" t="s">
        <v>1957</v>
      </c>
      <c r="E224" s="1">
        <v>2310</v>
      </c>
      <c r="F224" s="54">
        <f t="shared" si="40"/>
        <v>2450.6790000000001</v>
      </c>
      <c r="G224" s="54">
        <f t="shared" si="37"/>
        <v>2573.2129500000001</v>
      </c>
      <c r="H224" s="71">
        <f t="shared" si="37"/>
        <v>2701.8735975000004</v>
      </c>
      <c r="I224" s="71">
        <f t="shared" si="38"/>
        <v>2755.9110694500005</v>
      </c>
      <c r="J224" s="71">
        <f t="shared" si="39"/>
        <v>2893.7066229225006</v>
      </c>
      <c r="K224" s="71">
        <f t="shared" si="47"/>
        <v>3180.1835785918283</v>
      </c>
      <c r="L224" s="71">
        <f>K224*1.2</f>
        <v>3816.2202943101938</v>
      </c>
      <c r="M224" s="71">
        <f t="shared" si="48"/>
        <v>3930.7069031394999</v>
      </c>
      <c r="N224" s="71">
        <f t="shared" si="45"/>
        <v>4127.2422482964748</v>
      </c>
      <c r="O224" s="21">
        <v>0.38</v>
      </c>
      <c r="P224" s="1">
        <v>1</v>
      </c>
      <c r="Q224" s="2" t="s">
        <v>1958</v>
      </c>
      <c r="R224" s="6" t="s">
        <v>219</v>
      </c>
    </row>
    <row r="225" spans="1:18" s="3" customFormat="1" x14ac:dyDescent="0.2">
      <c r="A225" s="11" t="s">
        <v>1684</v>
      </c>
      <c r="B225" s="11"/>
      <c r="C225" s="3" t="s">
        <v>154</v>
      </c>
      <c r="D225" s="3" t="s">
        <v>1340</v>
      </c>
      <c r="E225" s="3">
        <v>5900</v>
      </c>
      <c r="F225" s="55">
        <f t="shared" si="40"/>
        <v>6259.3099999999995</v>
      </c>
      <c r="G225" s="55">
        <f t="shared" si="37"/>
        <v>6572.2754999999997</v>
      </c>
      <c r="H225" s="70">
        <f t="shared" si="37"/>
        <v>6900.8892750000005</v>
      </c>
      <c r="I225" s="70">
        <f t="shared" si="38"/>
        <v>7038.9070605000006</v>
      </c>
      <c r="J225" s="70">
        <v>7350</v>
      </c>
      <c r="K225" s="70">
        <v>8080</v>
      </c>
      <c r="L225" s="70">
        <v>8480</v>
      </c>
      <c r="M225" s="70">
        <v>8730</v>
      </c>
      <c r="N225" s="70">
        <f t="shared" si="45"/>
        <v>9166.5</v>
      </c>
      <c r="O225" s="22">
        <v>1.694</v>
      </c>
      <c r="P225" s="3">
        <v>1</v>
      </c>
      <c r="Q225" s="4" t="s">
        <v>1685</v>
      </c>
      <c r="R225" s="5" t="s">
        <v>2696</v>
      </c>
    </row>
    <row r="226" spans="1:18" s="3" customFormat="1" x14ac:dyDescent="0.2">
      <c r="A226" s="12" t="s">
        <v>1959</v>
      </c>
      <c r="B226" s="12"/>
      <c r="C226" s="1" t="s">
        <v>20</v>
      </c>
      <c r="D226" s="1" t="s">
        <v>21</v>
      </c>
      <c r="E226" s="1">
        <v>2870</v>
      </c>
      <c r="F226" s="54">
        <f t="shared" si="40"/>
        <v>3044.7829999999999</v>
      </c>
      <c r="G226" s="54">
        <f t="shared" si="37"/>
        <v>3197.0221500000002</v>
      </c>
      <c r="H226" s="71">
        <f t="shared" si="37"/>
        <v>3356.8732575000004</v>
      </c>
      <c r="I226" s="71">
        <f t="shared" si="38"/>
        <v>3424.0107226500004</v>
      </c>
      <c r="J226" s="71">
        <f t="shared" si="39"/>
        <v>3595.2112587825004</v>
      </c>
      <c r="K226" s="71">
        <f>J226*1.099</f>
        <v>3951.1371734019681</v>
      </c>
      <c r="L226" s="71">
        <f t="shared" si="44"/>
        <v>4148.6940320720669</v>
      </c>
      <c r="M226" s="71">
        <f t="shared" si="48"/>
        <v>4273.1548530342288</v>
      </c>
      <c r="N226" s="71">
        <f t="shared" si="45"/>
        <v>4486.8125956859403</v>
      </c>
      <c r="O226" s="21">
        <v>0.19800000000000001</v>
      </c>
      <c r="P226" s="1">
        <v>1</v>
      </c>
      <c r="Q226" s="2" t="s">
        <v>1960</v>
      </c>
      <c r="R226" s="6" t="s">
        <v>219</v>
      </c>
    </row>
    <row r="227" spans="1:18" s="3" customFormat="1" x14ac:dyDescent="0.2">
      <c r="A227" s="12" t="s">
        <v>1961</v>
      </c>
      <c r="B227" s="12"/>
      <c r="C227" s="1" t="s">
        <v>20</v>
      </c>
      <c r="D227" s="1" t="s">
        <v>22</v>
      </c>
      <c r="E227" s="1">
        <v>3200</v>
      </c>
      <c r="F227" s="54">
        <f t="shared" si="40"/>
        <v>3394.8799999999997</v>
      </c>
      <c r="G227" s="54">
        <f t="shared" si="37"/>
        <v>3564.6239999999998</v>
      </c>
      <c r="H227" s="71">
        <f t="shared" si="37"/>
        <v>3742.8552</v>
      </c>
      <c r="I227" s="71">
        <f t="shared" si="38"/>
        <v>3817.7123040000001</v>
      </c>
      <c r="J227" s="71">
        <f t="shared" si="39"/>
        <v>4008.5979192000004</v>
      </c>
      <c r="K227" s="71">
        <f t="shared" ref="K227:K231" si="49">J227*1.099</f>
        <v>4405.4491132008006</v>
      </c>
      <c r="L227" s="71">
        <f t="shared" si="44"/>
        <v>4625.7215688608412</v>
      </c>
      <c r="M227" s="71">
        <f t="shared" si="48"/>
        <v>4764.4932159266664</v>
      </c>
      <c r="N227" s="71">
        <f t="shared" si="45"/>
        <v>5002.7178767229998</v>
      </c>
      <c r="O227" s="21">
        <v>0.28899999999999998</v>
      </c>
      <c r="P227" s="1">
        <v>1</v>
      </c>
      <c r="Q227" s="2" t="s">
        <v>1962</v>
      </c>
      <c r="R227" s="6" t="s">
        <v>219</v>
      </c>
    </row>
    <row r="228" spans="1:18" s="3" customFormat="1" x14ac:dyDescent="0.2">
      <c r="A228" s="12" t="s">
        <v>2024</v>
      </c>
      <c r="B228" s="12"/>
      <c r="C228" s="1" t="s">
        <v>2025</v>
      </c>
      <c r="D228" s="1" t="s">
        <v>2026</v>
      </c>
      <c r="E228" s="1">
        <v>4950</v>
      </c>
      <c r="F228" s="54">
        <f t="shared" si="40"/>
        <v>5251.4549999999999</v>
      </c>
      <c r="G228" s="54">
        <f t="shared" si="37"/>
        <v>5514.0277500000002</v>
      </c>
      <c r="H228" s="71">
        <f t="shared" si="37"/>
        <v>5789.7291375000004</v>
      </c>
      <c r="I228" s="71">
        <f t="shared" si="38"/>
        <v>5905.5237202500002</v>
      </c>
      <c r="J228" s="71">
        <f t="shared" si="39"/>
        <v>6200.7999062625004</v>
      </c>
      <c r="K228" s="71">
        <f t="shared" si="49"/>
        <v>6814.6790969824879</v>
      </c>
      <c r="L228" s="71">
        <f t="shared" si="44"/>
        <v>7155.4130518316124</v>
      </c>
      <c r="M228" s="71">
        <f t="shared" si="48"/>
        <v>7370.0754433865613</v>
      </c>
      <c r="N228" s="71">
        <f t="shared" si="45"/>
        <v>7738.5792155558902</v>
      </c>
      <c r="O228" s="21">
        <v>0.121</v>
      </c>
      <c r="P228" s="1">
        <v>1</v>
      </c>
      <c r="Q228" s="2" t="s">
        <v>699</v>
      </c>
      <c r="R228" s="6" t="s">
        <v>219</v>
      </c>
    </row>
    <row r="229" spans="1:18" s="3" customFormat="1" x14ac:dyDescent="0.2">
      <c r="A229" s="12" t="s">
        <v>1964</v>
      </c>
      <c r="B229" s="12"/>
      <c r="C229" s="1" t="s">
        <v>1963</v>
      </c>
      <c r="D229" s="1" t="s">
        <v>1965</v>
      </c>
      <c r="E229" s="1">
        <v>4760</v>
      </c>
      <c r="F229" s="54">
        <f t="shared" si="40"/>
        <v>5049.884</v>
      </c>
      <c r="G229" s="54">
        <f t="shared" si="37"/>
        <v>5302.3782000000001</v>
      </c>
      <c r="H229" s="71">
        <f t="shared" si="37"/>
        <v>5567.4971100000002</v>
      </c>
      <c r="I229" s="71">
        <f t="shared" si="38"/>
        <v>5678.8470522000007</v>
      </c>
      <c r="J229" s="71">
        <f t="shared" si="39"/>
        <v>5962.7894048100006</v>
      </c>
      <c r="K229" s="71">
        <f t="shared" si="49"/>
        <v>6553.1055558861908</v>
      </c>
      <c r="L229" s="71">
        <f t="shared" si="44"/>
        <v>6880.7608336805006</v>
      </c>
      <c r="M229" s="71">
        <f t="shared" si="48"/>
        <v>7087.1836586909158</v>
      </c>
      <c r="N229" s="71">
        <f t="shared" si="45"/>
        <v>7441.5428416254617</v>
      </c>
      <c r="O229" s="21">
        <v>0.12300000000000001</v>
      </c>
      <c r="P229" s="1">
        <v>1</v>
      </c>
      <c r="Q229" s="2" t="s">
        <v>1966</v>
      </c>
      <c r="R229" s="6" t="s">
        <v>780</v>
      </c>
    </row>
    <row r="230" spans="1:18" s="3" customFormat="1" x14ac:dyDescent="0.2">
      <c r="A230" s="12" t="s">
        <v>23</v>
      </c>
      <c r="B230" s="12"/>
      <c r="C230" s="1" t="s">
        <v>25</v>
      </c>
      <c r="D230" s="1" t="s">
        <v>26</v>
      </c>
      <c r="E230" s="1">
        <v>2625</v>
      </c>
      <c r="F230" s="54">
        <f t="shared" si="40"/>
        <v>2784.8624999999997</v>
      </c>
      <c r="G230" s="54">
        <f t="shared" si="37"/>
        <v>2924.1056249999997</v>
      </c>
      <c r="H230" s="71">
        <f t="shared" si="37"/>
        <v>3070.3109062499998</v>
      </c>
      <c r="I230" s="71">
        <f t="shared" si="38"/>
        <v>3131.7171243749999</v>
      </c>
      <c r="J230" s="71">
        <f t="shared" si="39"/>
        <v>3288.3029805937499</v>
      </c>
      <c r="K230" s="71">
        <f t="shared" si="49"/>
        <v>3613.8449756725313</v>
      </c>
      <c r="L230" s="71">
        <f>K230*1.2</f>
        <v>4336.6139708070377</v>
      </c>
      <c r="M230" s="71">
        <f t="shared" si="48"/>
        <v>4466.7123899312492</v>
      </c>
      <c r="N230" s="71">
        <f t="shared" si="45"/>
        <v>4690.0480094278118</v>
      </c>
      <c r="O230" s="21">
        <v>0.27100000000000002</v>
      </c>
      <c r="P230" s="1">
        <v>1</v>
      </c>
      <c r="Q230" s="2" t="s">
        <v>28</v>
      </c>
      <c r="R230" s="6" t="s">
        <v>219</v>
      </c>
    </row>
    <row r="231" spans="1:18" s="3" customFormat="1" x14ac:dyDescent="0.2">
      <c r="A231" s="12" t="s">
        <v>24</v>
      </c>
      <c r="B231" s="12"/>
      <c r="C231" s="1" t="s">
        <v>25</v>
      </c>
      <c r="D231" s="1" t="s">
        <v>27</v>
      </c>
      <c r="E231" s="1">
        <v>2700</v>
      </c>
      <c r="F231" s="54">
        <f t="shared" si="40"/>
        <v>2864.43</v>
      </c>
      <c r="G231" s="54">
        <f t="shared" si="37"/>
        <v>3007.6514999999999</v>
      </c>
      <c r="H231" s="71">
        <f t="shared" si="37"/>
        <v>3158.034075</v>
      </c>
      <c r="I231" s="71">
        <f t="shared" si="38"/>
        <v>3221.1947565</v>
      </c>
      <c r="J231" s="71">
        <f t="shared" si="39"/>
        <v>3382.254494325</v>
      </c>
      <c r="K231" s="71">
        <f t="shared" si="49"/>
        <v>3717.0976892631747</v>
      </c>
      <c r="L231" s="71">
        <f t="shared" si="44"/>
        <v>3902.9525737263339</v>
      </c>
      <c r="M231" s="71">
        <f t="shared" si="48"/>
        <v>4020.0411509381238</v>
      </c>
      <c r="N231" s="71">
        <f t="shared" si="45"/>
        <v>4221.0432084850299</v>
      </c>
      <c r="O231" s="21">
        <v>0.318</v>
      </c>
      <c r="P231" s="1">
        <v>1</v>
      </c>
      <c r="Q231" s="2" t="s">
        <v>29</v>
      </c>
      <c r="R231" s="6" t="s">
        <v>219</v>
      </c>
    </row>
    <row r="232" spans="1:18" s="3" customFormat="1" x14ac:dyDescent="0.2">
      <c r="A232" s="13" t="s">
        <v>2293</v>
      </c>
      <c r="B232" s="13"/>
      <c r="C232" s="3" t="s">
        <v>1127</v>
      </c>
      <c r="D232" s="3" t="s">
        <v>1128</v>
      </c>
      <c r="E232" s="3">
        <v>4040</v>
      </c>
      <c r="F232" s="55">
        <f t="shared" si="40"/>
        <v>4286.0360000000001</v>
      </c>
      <c r="G232" s="55">
        <f t="shared" si="37"/>
        <v>4500.3378000000002</v>
      </c>
      <c r="H232" s="70">
        <f t="shared" si="37"/>
        <v>4725.3546900000001</v>
      </c>
      <c r="I232" s="70">
        <f t="shared" si="38"/>
        <v>4819.8617838</v>
      </c>
      <c r="J232" s="70">
        <v>5000</v>
      </c>
      <c r="K232" s="70">
        <f t="shared" ref="K232:K244" si="50">J232*1.1</f>
        <v>5500</v>
      </c>
      <c r="L232" s="70">
        <v>5750</v>
      </c>
      <c r="M232" s="70">
        <v>5920</v>
      </c>
      <c r="N232" s="70">
        <f t="shared" si="45"/>
        <v>6216</v>
      </c>
      <c r="O232" s="22">
        <v>1.7819999999999998</v>
      </c>
      <c r="P232" s="3">
        <v>1</v>
      </c>
      <c r="Q232" s="4" t="s">
        <v>2294</v>
      </c>
      <c r="R232" s="5" t="s">
        <v>781</v>
      </c>
    </row>
    <row r="233" spans="1:18" x14ac:dyDescent="0.2">
      <c r="A233" s="13" t="s">
        <v>2295</v>
      </c>
      <c r="B233" s="13"/>
      <c r="C233" s="8" t="s">
        <v>1940</v>
      </c>
      <c r="D233" s="3" t="s">
        <v>2219</v>
      </c>
      <c r="E233" s="3">
        <v>3100</v>
      </c>
      <c r="F233" s="55">
        <f t="shared" si="40"/>
        <v>3288.79</v>
      </c>
      <c r="G233" s="55">
        <f t="shared" si="37"/>
        <v>3453.2294999999999</v>
      </c>
      <c r="H233" s="70">
        <f t="shared" si="37"/>
        <v>3625.8909750000003</v>
      </c>
      <c r="I233" s="70">
        <f t="shared" si="38"/>
        <v>3698.4087945000001</v>
      </c>
      <c r="J233" s="70">
        <v>3850</v>
      </c>
      <c r="K233" s="70">
        <v>4230</v>
      </c>
      <c r="L233" s="70">
        <v>4430</v>
      </c>
      <c r="M233" s="70">
        <v>4560</v>
      </c>
      <c r="N233" s="70">
        <f t="shared" si="45"/>
        <v>4788</v>
      </c>
      <c r="O233" s="22">
        <v>1.395</v>
      </c>
      <c r="P233" s="3">
        <v>1</v>
      </c>
      <c r="Q233" s="4" t="s">
        <v>2296</v>
      </c>
      <c r="R233" s="5" t="s">
        <v>782</v>
      </c>
    </row>
    <row r="234" spans="1:18" x14ac:dyDescent="0.2">
      <c r="A234" s="13" t="s">
        <v>2297</v>
      </c>
      <c r="B234" s="13"/>
      <c r="C234" s="8" t="s">
        <v>2579</v>
      </c>
      <c r="D234" s="8" t="s">
        <v>2580</v>
      </c>
      <c r="E234" s="3">
        <v>6270</v>
      </c>
      <c r="F234" s="55">
        <f t="shared" si="40"/>
        <v>6651.8429999999998</v>
      </c>
      <c r="G234" s="55">
        <f t="shared" si="37"/>
        <v>6984.4351500000002</v>
      </c>
      <c r="H234" s="70">
        <f t="shared" si="37"/>
        <v>7333.6569075000007</v>
      </c>
      <c r="I234" s="70">
        <f t="shared" si="38"/>
        <v>7480.330045650001</v>
      </c>
      <c r="J234" s="70">
        <v>7100</v>
      </c>
      <c r="K234" s="70">
        <v>7800</v>
      </c>
      <c r="L234" s="70">
        <f t="shared" si="44"/>
        <v>8190</v>
      </c>
      <c r="M234" s="70">
        <v>8435</v>
      </c>
      <c r="N234" s="70">
        <f t="shared" si="45"/>
        <v>8856.75</v>
      </c>
      <c r="O234" s="22">
        <v>1.9680000000000002</v>
      </c>
      <c r="P234" s="3">
        <v>1</v>
      </c>
      <c r="Q234" s="4" t="s">
        <v>2298</v>
      </c>
      <c r="R234" s="6" t="s">
        <v>219</v>
      </c>
    </row>
    <row r="235" spans="1:18" x14ac:dyDescent="0.2">
      <c r="A235" s="14" t="s">
        <v>106</v>
      </c>
      <c r="B235" s="14"/>
      <c r="C235" s="16" t="s">
        <v>119</v>
      </c>
      <c r="D235" s="7" t="s">
        <v>107</v>
      </c>
      <c r="E235" s="1">
        <v>9600</v>
      </c>
      <c r="F235" s="54">
        <f t="shared" si="40"/>
        <v>10184.64</v>
      </c>
      <c r="G235" s="54">
        <f t="shared" si="37"/>
        <v>10693.871999999999</v>
      </c>
      <c r="H235" s="71">
        <f t="shared" si="37"/>
        <v>11228.5656</v>
      </c>
      <c r="I235" s="71">
        <f t="shared" si="38"/>
        <v>11453.136912</v>
      </c>
      <c r="J235" s="71">
        <f t="shared" si="39"/>
        <v>12025.7937576</v>
      </c>
      <c r="K235" s="71">
        <f>J235*1.099</f>
        <v>13216.3473396024</v>
      </c>
      <c r="L235" s="71">
        <f t="shared" si="44"/>
        <v>13877.16470658252</v>
      </c>
      <c r="M235" s="71">
        <f t="shared" si="48"/>
        <v>14293.479647779996</v>
      </c>
      <c r="N235" s="71">
        <f t="shared" si="45"/>
        <v>15008.153630168996</v>
      </c>
      <c r="O235" s="21">
        <v>1.841</v>
      </c>
      <c r="P235" s="1">
        <v>1</v>
      </c>
      <c r="Q235" s="2" t="s">
        <v>112</v>
      </c>
      <c r="R235" s="6" t="s">
        <v>219</v>
      </c>
    </row>
    <row r="236" spans="1:18" x14ac:dyDescent="0.2">
      <c r="A236" s="14" t="s">
        <v>108</v>
      </c>
      <c r="B236" s="14"/>
      <c r="C236" s="16" t="s">
        <v>117</v>
      </c>
      <c r="D236" s="7" t="s">
        <v>121</v>
      </c>
      <c r="E236" s="1">
        <v>14270</v>
      </c>
      <c r="F236" s="54">
        <f t="shared" si="40"/>
        <v>15139.043</v>
      </c>
      <c r="G236" s="54">
        <f t="shared" si="37"/>
        <v>15895.995150000001</v>
      </c>
      <c r="H236" s="71">
        <f t="shared" si="37"/>
        <v>16690.7949075</v>
      </c>
      <c r="I236" s="71">
        <f t="shared" si="38"/>
        <v>17024.610805650002</v>
      </c>
      <c r="J236" s="71">
        <f t="shared" si="39"/>
        <v>17875.841345932502</v>
      </c>
      <c r="K236" s="71">
        <f t="shared" ref="K236:K238" si="51">J236*1.099</f>
        <v>19645.549639179819</v>
      </c>
      <c r="L236" s="71">
        <f t="shared" si="44"/>
        <v>20627.827121138809</v>
      </c>
      <c r="M236" s="71">
        <f t="shared" si="48"/>
        <v>21246.661934772976</v>
      </c>
      <c r="N236" s="71">
        <f t="shared" si="45"/>
        <v>22308.995031511626</v>
      </c>
      <c r="O236" s="21">
        <v>1.9219999999999999</v>
      </c>
      <c r="P236" s="1">
        <v>1</v>
      </c>
      <c r="Q236" s="2" t="s">
        <v>113</v>
      </c>
      <c r="R236" s="6" t="s">
        <v>219</v>
      </c>
    </row>
    <row r="237" spans="1:18" x14ac:dyDescent="0.2">
      <c r="A237" s="14" t="s">
        <v>109</v>
      </c>
      <c r="B237" s="14"/>
      <c r="C237" s="16" t="s">
        <v>117</v>
      </c>
      <c r="D237" s="7" t="s">
        <v>120</v>
      </c>
      <c r="E237" s="1">
        <v>12960</v>
      </c>
      <c r="F237" s="54">
        <f t="shared" si="40"/>
        <v>13749.263999999999</v>
      </c>
      <c r="G237" s="54">
        <f t="shared" si="37"/>
        <v>14436.727199999999</v>
      </c>
      <c r="H237" s="71">
        <f t="shared" si="37"/>
        <v>15158.563560000001</v>
      </c>
      <c r="I237" s="71">
        <f t="shared" si="38"/>
        <v>15461.734831200001</v>
      </c>
      <c r="J237" s="71">
        <f t="shared" si="39"/>
        <v>16234.821572760002</v>
      </c>
      <c r="K237" s="71">
        <f t="shared" si="51"/>
        <v>17842.068908463243</v>
      </c>
      <c r="L237" s="71">
        <f t="shared" si="44"/>
        <v>18734.172353886406</v>
      </c>
      <c r="M237" s="71">
        <f t="shared" si="48"/>
        <v>19296.197524502997</v>
      </c>
      <c r="N237" s="71">
        <f t="shared" si="45"/>
        <v>20261.007400728147</v>
      </c>
      <c r="O237" s="21">
        <v>1.879</v>
      </c>
      <c r="P237" s="1">
        <v>1</v>
      </c>
      <c r="Q237" s="2" t="s">
        <v>114</v>
      </c>
      <c r="R237" s="6" t="s">
        <v>219</v>
      </c>
    </row>
    <row r="238" spans="1:18" x14ac:dyDescent="0.2">
      <c r="A238" s="14" t="s">
        <v>110</v>
      </c>
      <c r="B238" s="14"/>
      <c r="C238" s="16" t="s">
        <v>118</v>
      </c>
      <c r="D238" s="7" t="s">
        <v>33</v>
      </c>
      <c r="E238" s="1">
        <v>12780</v>
      </c>
      <c r="F238" s="54">
        <f t="shared" si="40"/>
        <v>13558.302</v>
      </c>
      <c r="G238" s="54">
        <f t="shared" si="37"/>
        <v>14236.2171</v>
      </c>
      <c r="H238" s="71">
        <f t="shared" si="37"/>
        <v>14948.027955</v>
      </c>
      <c r="I238" s="71">
        <f t="shared" si="38"/>
        <v>15246.9885141</v>
      </c>
      <c r="J238" s="71">
        <f t="shared" si="39"/>
        <v>16009.337939805</v>
      </c>
      <c r="K238" s="71">
        <f t="shared" si="51"/>
        <v>17594.262395845693</v>
      </c>
      <c r="L238" s="71">
        <f t="shared" si="44"/>
        <v>18473.97551563798</v>
      </c>
      <c r="M238" s="71">
        <f t="shared" si="48"/>
        <v>19028.194781107119</v>
      </c>
      <c r="N238" s="71">
        <f t="shared" si="45"/>
        <v>19979.604520162477</v>
      </c>
      <c r="O238" s="21">
        <v>1.569</v>
      </c>
      <c r="P238" s="1">
        <v>1</v>
      </c>
      <c r="Q238" s="2" t="s">
        <v>115</v>
      </c>
      <c r="R238" s="6" t="s">
        <v>219</v>
      </c>
    </row>
    <row r="239" spans="1:18" s="35" customFormat="1" x14ac:dyDescent="0.2">
      <c r="A239" s="32" t="s">
        <v>111</v>
      </c>
      <c r="B239" s="32"/>
      <c r="C239" s="33" t="s">
        <v>118</v>
      </c>
      <c r="D239" s="34" t="s">
        <v>34</v>
      </c>
      <c r="E239" s="35">
        <v>8970</v>
      </c>
      <c r="F239" s="55">
        <f t="shared" si="40"/>
        <v>9516.2729999999992</v>
      </c>
      <c r="G239" s="55">
        <f t="shared" si="37"/>
        <v>9992.0866499999993</v>
      </c>
      <c r="H239" s="70">
        <f t="shared" si="37"/>
        <v>10491.6909825</v>
      </c>
      <c r="I239" s="70">
        <f t="shared" si="38"/>
        <v>10701.524802150001</v>
      </c>
      <c r="J239" s="70">
        <v>11010</v>
      </c>
      <c r="K239" s="70">
        <v>12100</v>
      </c>
      <c r="L239" s="70">
        <v>12700</v>
      </c>
      <c r="M239" s="70">
        <v>13080</v>
      </c>
      <c r="N239" s="70">
        <f t="shared" si="45"/>
        <v>13734</v>
      </c>
      <c r="O239" s="36">
        <v>1.5449999999999999</v>
      </c>
      <c r="P239" s="35">
        <v>1</v>
      </c>
      <c r="Q239" s="37" t="s">
        <v>116</v>
      </c>
      <c r="R239" s="6" t="s">
        <v>219</v>
      </c>
    </row>
    <row r="240" spans="1:18" s="35" customFormat="1" x14ac:dyDescent="0.2">
      <c r="A240" s="32" t="s">
        <v>30</v>
      </c>
      <c r="B240" s="32"/>
      <c r="C240" s="33" t="s">
        <v>2581</v>
      </c>
      <c r="D240" s="34" t="s">
        <v>35</v>
      </c>
      <c r="E240" s="35">
        <v>7310</v>
      </c>
      <c r="F240" s="55">
        <f t="shared" si="40"/>
        <v>7755.1790000000001</v>
      </c>
      <c r="G240" s="55">
        <f t="shared" si="37"/>
        <v>8142.9379500000005</v>
      </c>
      <c r="H240" s="70">
        <f t="shared" si="37"/>
        <v>8550.0848475000003</v>
      </c>
      <c r="I240" s="70">
        <f t="shared" si="38"/>
        <v>8721.0865444499996</v>
      </c>
      <c r="J240" s="70">
        <v>9000</v>
      </c>
      <c r="K240" s="70">
        <f t="shared" si="50"/>
        <v>9900</v>
      </c>
      <c r="L240" s="70">
        <v>10390</v>
      </c>
      <c r="M240" s="70">
        <v>10700</v>
      </c>
      <c r="N240" s="70">
        <f t="shared" si="45"/>
        <v>11235</v>
      </c>
      <c r="O240" s="36">
        <v>1.5409999999999999</v>
      </c>
      <c r="P240" s="35">
        <v>1</v>
      </c>
      <c r="Q240" s="37" t="s">
        <v>37</v>
      </c>
      <c r="R240" s="6" t="s">
        <v>219</v>
      </c>
    </row>
    <row r="241" spans="1:18" x14ac:dyDescent="0.2">
      <c r="A241" s="14" t="s">
        <v>31</v>
      </c>
      <c r="B241" s="14"/>
      <c r="C241" s="16" t="s">
        <v>32</v>
      </c>
      <c r="D241" s="7" t="s">
        <v>36</v>
      </c>
      <c r="E241" s="1">
        <v>6670</v>
      </c>
      <c r="F241" s="54">
        <f t="shared" si="40"/>
        <v>7076.2029999999995</v>
      </c>
      <c r="G241" s="54">
        <f t="shared" si="37"/>
        <v>7430.0131499999998</v>
      </c>
      <c r="H241" s="71">
        <f t="shared" si="37"/>
        <v>7801.5138075000004</v>
      </c>
      <c r="I241" s="71">
        <f t="shared" si="38"/>
        <v>7957.5440836500002</v>
      </c>
      <c r="J241" s="71">
        <f t="shared" si="39"/>
        <v>8355.4212878324997</v>
      </c>
      <c r="K241" s="71">
        <f>J241*1.099</f>
        <v>9182.6079953279168</v>
      </c>
      <c r="L241" s="71">
        <f t="shared" si="44"/>
        <v>9641.7383950943131</v>
      </c>
      <c r="M241" s="71">
        <f t="shared" si="48"/>
        <v>9930.9905469471432</v>
      </c>
      <c r="N241" s="71">
        <f t="shared" si="45"/>
        <v>10427.5400742945</v>
      </c>
      <c r="O241" s="21">
        <v>1.351</v>
      </c>
      <c r="P241" s="1">
        <v>1</v>
      </c>
      <c r="Q241" s="2" t="s">
        <v>38</v>
      </c>
      <c r="R241" s="6" t="s">
        <v>219</v>
      </c>
    </row>
    <row r="242" spans="1:18" x14ac:dyDescent="0.2">
      <c r="A242" s="12" t="s">
        <v>2027</v>
      </c>
      <c r="C242" s="7" t="s">
        <v>2028</v>
      </c>
      <c r="D242" s="7" t="s">
        <v>2029</v>
      </c>
      <c r="E242" s="1">
        <v>1250</v>
      </c>
      <c r="F242" s="54">
        <f t="shared" si="40"/>
        <v>1326.125</v>
      </c>
      <c r="G242" s="54">
        <f t="shared" si="37"/>
        <v>1392.4312500000001</v>
      </c>
      <c r="H242" s="71">
        <f t="shared" si="37"/>
        <v>1462.0528125000001</v>
      </c>
      <c r="I242" s="71">
        <f t="shared" ref="I242:I312" si="52">H242*1.02</f>
        <v>1491.29386875</v>
      </c>
      <c r="J242" s="71">
        <f t="shared" si="39"/>
        <v>1565.8585621875</v>
      </c>
      <c r="K242" s="71">
        <f>J242*1.099</f>
        <v>1720.8785598440625</v>
      </c>
      <c r="L242" s="71">
        <f t="shared" si="44"/>
        <v>1806.9224878362656</v>
      </c>
      <c r="M242" s="71">
        <f t="shared" si="48"/>
        <v>1861.1301624713537</v>
      </c>
      <c r="N242" s="71">
        <f t="shared" si="45"/>
        <v>1954.1866705949215</v>
      </c>
      <c r="O242" s="21">
        <v>0.109</v>
      </c>
      <c r="P242" s="1">
        <v>1</v>
      </c>
      <c r="Q242" s="2" t="s">
        <v>700</v>
      </c>
      <c r="R242" s="6" t="s">
        <v>219</v>
      </c>
    </row>
    <row r="243" spans="1:18" x14ac:dyDescent="0.2">
      <c r="A243" s="13" t="s">
        <v>2655</v>
      </c>
      <c r="B243" s="13"/>
      <c r="C243" s="3" t="s">
        <v>2656</v>
      </c>
      <c r="D243" s="3" t="s">
        <v>2657</v>
      </c>
      <c r="F243" s="54"/>
      <c r="G243" s="35">
        <v>5900</v>
      </c>
      <c r="H243" s="70">
        <f t="shared" ref="H243:H313" si="53">G243*1.05</f>
        <v>6195</v>
      </c>
      <c r="I243" s="70">
        <f t="shared" si="52"/>
        <v>6318.9000000000005</v>
      </c>
      <c r="J243" s="70">
        <v>6350</v>
      </c>
      <c r="K243" s="70">
        <v>6980</v>
      </c>
      <c r="L243" s="70">
        <v>7320</v>
      </c>
      <c r="M243" s="70">
        <f t="shared" si="48"/>
        <v>7539.6</v>
      </c>
      <c r="N243" s="70">
        <f t="shared" si="45"/>
        <v>7916.5800000000008</v>
      </c>
      <c r="O243" s="63">
        <v>1.1200000000000001</v>
      </c>
      <c r="P243" s="64">
        <v>1</v>
      </c>
      <c r="Q243" s="67" t="s">
        <v>2660</v>
      </c>
      <c r="R243" s="38" t="s">
        <v>187</v>
      </c>
    </row>
    <row r="244" spans="1:18" x14ac:dyDescent="0.2">
      <c r="A244" s="13" t="s">
        <v>2658</v>
      </c>
      <c r="B244" s="13"/>
      <c r="C244" s="3" t="s">
        <v>2656</v>
      </c>
      <c r="D244" s="3" t="s">
        <v>2659</v>
      </c>
      <c r="F244" s="54"/>
      <c r="G244" s="35">
        <v>6400</v>
      </c>
      <c r="H244" s="70">
        <f t="shared" si="53"/>
        <v>6720</v>
      </c>
      <c r="I244" s="70">
        <f t="shared" si="52"/>
        <v>6854.4000000000005</v>
      </c>
      <c r="J244" s="70">
        <v>6900</v>
      </c>
      <c r="K244" s="70">
        <f t="shared" si="50"/>
        <v>7590.0000000000009</v>
      </c>
      <c r="L244" s="70">
        <v>7950</v>
      </c>
      <c r="M244" s="70">
        <v>8190</v>
      </c>
      <c r="N244" s="70">
        <f t="shared" si="45"/>
        <v>8599.5</v>
      </c>
      <c r="O244" s="63">
        <v>1.22</v>
      </c>
      <c r="P244" s="64">
        <v>1</v>
      </c>
      <c r="Q244" s="67" t="s">
        <v>2661</v>
      </c>
      <c r="R244" s="38" t="s">
        <v>187</v>
      </c>
    </row>
    <row r="245" spans="1:18" x14ac:dyDescent="0.2">
      <c r="A245" s="12" t="s">
        <v>155</v>
      </c>
      <c r="C245" s="1" t="s">
        <v>165</v>
      </c>
      <c r="D245" s="1" t="s">
        <v>167</v>
      </c>
      <c r="E245" s="1">
        <v>2110</v>
      </c>
      <c r="F245" s="54">
        <f t="shared" si="40"/>
        <v>2238.4989999999998</v>
      </c>
      <c r="G245" s="54">
        <f t="shared" ref="G245:H323" si="54">F245*1.05</f>
        <v>2350.4239499999999</v>
      </c>
      <c r="H245" s="71">
        <f t="shared" si="53"/>
        <v>2467.9451475000001</v>
      </c>
      <c r="I245" s="71">
        <f t="shared" si="52"/>
        <v>2517.30405045</v>
      </c>
      <c r="J245" s="71">
        <f t="shared" si="39"/>
        <v>2643.1692529725001</v>
      </c>
      <c r="K245" s="71">
        <f>J245*1.069</f>
        <v>2825.5479314276026</v>
      </c>
      <c r="L245" s="71">
        <f t="shared" si="44"/>
        <v>2966.8253279989831</v>
      </c>
      <c r="M245" s="71">
        <f t="shared" si="48"/>
        <v>3055.8300878389527</v>
      </c>
      <c r="N245" s="71">
        <f t="shared" si="45"/>
        <v>3208.6215922309007</v>
      </c>
      <c r="O245" s="21">
        <v>0.42799999999999999</v>
      </c>
      <c r="P245" s="1">
        <v>1</v>
      </c>
      <c r="Q245" s="2" t="s">
        <v>156</v>
      </c>
      <c r="R245" s="6" t="s">
        <v>193</v>
      </c>
    </row>
    <row r="246" spans="1:18" x14ac:dyDescent="0.2">
      <c r="A246" s="12" t="s">
        <v>157</v>
      </c>
      <c r="C246" s="1" t="s">
        <v>166</v>
      </c>
      <c r="D246" s="1" t="s">
        <v>167</v>
      </c>
      <c r="E246" s="1">
        <v>2350</v>
      </c>
      <c r="F246" s="54">
        <f t="shared" si="40"/>
        <v>2493.1149999999998</v>
      </c>
      <c r="G246" s="54">
        <f t="shared" si="54"/>
        <v>2617.7707499999997</v>
      </c>
      <c r="H246" s="71">
        <f t="shared" si="53"/>
        <v>2748.6592874999997</v>
      </c>
      <c r="I246" s="71">
        <f t="shared" si="52"/>
        <v>2803.6324732499997</v>
      </c>
      <c r="J246" s="71">
        <f t="shared" si="39"/>
        <v>2943.8140969124997</v>
      </c>
      <c r="K246" s="71">
        <f t="shared" ref="K246:K248" si="55">J246*1.069</f>
        <v>3146.9372695994621</v>
      </c>
      <c r="L246" s="71">
        <f t="shared" si="44"/>
        <v>3304.2841330794354</v>
      </c>
      <c r="M246" s="71">
        <f t="shared" si="48"/>
        <v>3403.4126570718186</v>
      </c>
      <c r="N246" s="71">
        <f t="shared" si="45"/>
        <v>3573.5832899254096</v>
      </c>
      <c r="O246" s="21">
        <v>0.51900000000000002</v>
      </c>
      <c r="P246" s="1">
        <v>1</v>
      </c>
      <c r="Q246" s="2" t="s">
        <v>158</v>
      </c>
      <c r="R246" s="6" t="s">
        <v>193</v>
      </c>
    </row>
    <row r="247" spans="1:18" x14ac:dyDescent="0.2">
      <c r="A247" s="12" t="s">
        <v>159</v>
      </c>
      <c r="C247" s="1" t="s">
        <v>163</v>
      </c>
      <c r="D247" s="1" t="s">
        <v>168</v>
      </c>
      <c r="E247" s="1">
        <v>1830</v>
      </c>
      <c r="F247" s="54">
        <f t="shared" si="40"/>
        <v>1941.4469999999999</v>
      </c>
      <c r="G247" s="54">
        <f t="shared" si="54"/>
        <v>2038.51935</v>
      </c>
      <c r="H247" s="71">
        <f t="shared" si="53"/>
        <v>2140.4453175000003</v>
      </c>
      <c r="I247" s="71">
        <f t="shared" si="52"/>
        <v>2183.2542238500005</v>
      </c>
      <c r="J247" s="71">
        <f t="shared" ref="J247:J277" si="56">I247*1.05</f>
        <v>2292.4169350425004</v>
      </c>
      <c r="K247" s="71">
        <f t="shared" si="55"/>
        <v>2450.5937035604329</v>
      </c>
      <c r="L247" s="71">
        <f t="shared" si="44"/>
        <v>2573.1233887384547</v>
      </c>
      <c r="M247" s="71">
        <f t="shared" si="48"/>
        <v>2650.3170904006083</v>
      </c>
      <c r="N247" s="71">
        <f t="shared" si="45"/>
        <v>2782.832944920639</v>
      </c>
      <c r="O247" s="21">
        <v>0.38299999999999995</v>
      </c>
      <c r="P247" s="1">
        <v>1</v>
      </c>
      <c r="Q247" s="2" t="s">
        <v>160</v>
      </c>
      <c r="R247" s="6" t="s">
        <v>193</v>
      </c>
    </row>
    <row r="248" spans="1:18" x14ac:dyDescent="0.2">
      <c r="A248" s="12" t="s">
        <v>161</v>
      </c>
      <c r="C248" s="1" t="s">
        <v>164</v>
      </c>
      <c r="D248" s="1" t="s">
        <v>168</v>
      </c>
      <c r="E248" s="1">
        <v>2110</v>
      </c>
      <c r="F248" s="54">
        <f t="shared" si="40"/>
        <v>2238.4989999999998</v>
      </c>
      <c r="G248" s="54">
        <f t="shared" si="54"/>
        <v>2350.4239499999999</v>
      </c>
      <c r="H248" s="71">
        <f t="shared" si="53"/>
        <v>2467.9451475000001</v>
      </c>
      <c r="I248" s="71">
        <f t="shared" si="52"/>
        <v>2517.30405045</v>
      </c>
      <c r="J248" s="71">
        <f t="shared" si="56"/>
        <v>2643.1692529725001</v>
      </c>
      <c r="K248" s="71">
        <f t="shared" si="55"/>
        <v>2825.5479314276026</v>
      </c>
      <c r="L248" s="71">
        <f t="shared" si="44"/>
        <v>2966.8253279989831</v>
      </c>
      <c r="M248" s="71">
        <f t="shared" si="48"/>
        <v>3055.8300878389527</v>
      </c>
      <c r="N248" s="71">
        <f t="shared" si="45"/>
        <v>3208.6215922309007</v>
      </c>
      <c r="O248" s="21">
        <v>0.4</v>
      </c>
      <c r="P248" s="1">
        <v>1</v>
      </c>
      <c r="Q248" s="2" t="s">
        <v>162</v>
      </c>
      <c r="R248" s="6" t="s">
        <v>193</v>
      </c>
    </row>
    <row r="249" spans="1:18" x14ac:dyDescent="0.2">
      <c r="A249" s="12" t="s">
        <v>1572</v>
      </c>
      <c r="C249" s="1" t="s">
        <v>1573</v>
      </c>
      <c r="D249" s="1" t="s">
        <v>2541</v>
      </c>
      <c r="E249" s="1">
        <v>130</v>
      </c>
      <c r="F249" s="54">
        <f t="shared" si="40"/>
        <v>137.917</v>
      </c>
      <c r="G249" s="54">
        <f t="shared" si="54"/>
        <v>144.81285</v>
      </c>
      <c r="H249" s="71">
        <f t="shared" si="53"/>
        <v>152.0534925</v>
      </c>
      <c r="I249" s="71">
        <f t="shared" si="52"/>
        <v>155.09456235000002</v>
      </c>
      <c r="J249" s="71">
        <f t="shared" si="56"/>
        <v>162.84929046750003</v>
      </c>
      <c r="K249" s="71">
        <f>J249*1.099</f>
        <v>178.97137022378251</v>
      </c>
      <c r="L249" s="71">
        <f t="shared" si="44"/>
        <v>187.91993873497165</v>
      </c>
      <c r="M249" s="71">
        <f t="shared" si="48"/>
        <v>193.55753689702081</v>
      </c>
      <c r="N249" s="71">
        <f t="shared" si="45"/>
        <v>203.23541374187187</v>
      </c>
      <c r="O249" s="21">
        <v>3.0000000000000001E-3</v>
      </c>
      <c r="P249" s="1">
        <v>1</v>
      </c>
      <c r="Q249" s="2" t="s">
        <v>1574</v>
      </c>
      <c r="R249" s="6" t="s">
        <v>2702</v>
      </c>
    </row>
    <row r="250" spans="1:18" x14ac:dyDescent="0.2">
      <c r="A250" s="12" t="s">
        <v>1575</v>
      </c>
      <c r="C250" s="1" t="s">
        <v>1576</v>
      </c>
      <c r="D250" s="1" t="s">
        <v>1577</v>
      </c>
      <c r="E250" s="1">
        <v>280</v>
      </c>
      <c r="F250" s="54">
        <f t="shared" ref="F250:F328" si="57">E250*1.0609</f>
        <v>297.05199999999996</v>
      </c>
      <c r="G250" s="54">
        <f t="shared" si="54"/>
        <v>311.90459999999996</v>
      </c>
      <c r="H250" s="71">
        <f t="shared" si="53"/>
        <v>327.49982999999997</v>
      </c>
      <c r="I250" s="71">
        <f t="shared" si="52"/>
        <v>334.04982659999996</v>
      </c>
      <c r="J250" s="71">
        <f t="shared" si="56"/>
        <v>350.75231792999995</v>
      </c>
      <c r="K250" s="71">
        <f t="shared" ref="K250:K309" si="58">J250*1.099</f>
        <v>385.47679740506993</v>
      </c>
      <c r="L250" s="71">
        <f t="shared" si="44"/>
        <v>404.75063727532347</v>
      </c>
      <c r="M250" s="71">
        <f t="shared" si="48"/>
        <v>416.89315639358318</v>
      </c>
      <c r="N250" s="71">
        <f t="shared" si="45"/>
        <v>437.73781421326237</v>
      </c>
      <c r="O250" s="21">
        <v>2.4E-2</v>
      </c>
      <c r="P250" s="1">
        <v>1</v>
      </c>
      <c r="Q250" s="2" t="s">
        <v>1578</v>
      </c>
      <c r="R250" s="6" t="s">
        <v>2702</v>
      </c>
    </row>
    <row r="251" spans="1:18" s="3" customFormat="1" x14ac:dyDescent="0.2">
      <c r="A251" s="12" t="s">
        <v>1562</v>
      </c>
      <c r="B251" s="12"/>
      <c r="C251" s="1" t="s">
        <v>1563</v>
      </c>
      <c r="D251" s="1" t="s">
        <v>1564</v>
      </c>
      <c r="E251" s="1">
        <v>375</v>
      </c>
      <c r="F251" s="54">
        <f t="shared" si="57"/>
        <v>397.83749999999998</v>
      </c>
      <c r="G251" s="54">
        <f t="shared" si="54"/>
        <v>417.729375</v>
      </c>
      <c r="H251" s="71">
        <f t="shared" si="53"/>
        <v>438.61584375000001</v>
      </c>
      <c r="I251" s="71">
        <f t="shared" si="52"/>
        <v>447.38816062500001</v>
      </c>
      <c r="J251" s="71">
        <f t="shared" si="56"/>
        <v>469.75756865625004</v>
      </c>
      <c r="K251" s="71">
        <f t="shared" si="58"/>
        <v>516.26356795321874</v>
      </c>
      <c r="L251" s="71">
        <f t="shared" si="44"/>
        <v>542.07674635087972</v>
      </c>
      <c r="M251" s="71">
        <f t="shared" si="48"/>
        <v>558.33904874140615</v>
      </c>
      <c r="N251" s="71">
        <f t="shared" si="45"/>
        <v>586.25600117847648</v>
      </c>
      <c r="O251" s="21">
        <v>1.4000000000000002E-2</v>
      </c>
      <c r="P251" s="1">
        <v>1</v>
      </c>
      <c r="Q251" s="2" t="s">
        <v>1565</v>
      </c>
      <c r="R251" s="6" t="s">
        <v>231</v>
      </c>
    </row>
    <row r="252" spans="1:18" x14ac:dyDescent="0.2">
      <c r="A252" s="12" t="s">
        <v>1474</v>
      </c>
      <c r="C252" s="1" t="s">
        <v>1275</v>
      </c>
      <c r="D252" s="1" t="s">
        <v>1498</v>
      </c>
      <c r="E252" s="1">
        <v>1510</v>
      </c>
      <c r="F252" s="54">
        <f t="shared" si="57"/>
        <v>1601.9589999999998</v>
      </c>
      <c r="G252" s="54">
        <f t="shared" si="54"/>
        <v>1682.0569499999999</v>
      </c>
      <c r="H252" s="71">
        <f t="shared" si="53"/>
        <v>1766.1597975</v>
      </c>
      <c r="I252" s="71">
        <f t="shared" si="52"/>
        <v>1801.4829934500001</v>
      </c>
      <c r="J252" s="71">
        <f t="shared" si="56"/>
        <v>1891.5571431225003</v>
      </c>
      <c r="K252" s="71">
        <f t="shared" si="58"/>
        <v>2078.8213002916277</v>
      </c>
      <c r="L252" s="71">
        <f t="shared" si="44"/>
        <v>2182.7623653062092</v>
      </c>
      <c r="M252" s="71">
        <f t="shared" si="48"/>
        <v>2248.2452362653953</v>
      </c>
      <c r="N252" s="71">
        <f t="shared" si="45"/>
        <v>2360.657498078665</v>
      </c>
      <c r="O252" s="21">
        <v>0.22900000000000001</v>
      </c>
      <c r="P252" s="1">
        <v>1</v>
      </c>
      <c r="Q252" s="2" t="s">
        <v>1852</v>
      </c>
      <c r="R252" s="6" t="s">
        <v>219</v>
      </c>
    </row>
    <row r="253" spans="1:18" x14ac:dyDescent="0.2">
      <c r="A253" s="12" t="s">
        <v>1475</v>
      </c>
      <c r="C253" s="1" t="s">
        <v>1276</v>
      </c>
      <c r="D253" s="1" t="s">
        <v>1498</v>
      </c>
      <c r="E253" s="1">
        <v>430</v>
      </c>
      <c r="F253" s="54">
        <f t="shared" si="57"/>
        <v>456.18699999999995</v>
      </c>
      <c r="G253" s="54">
        <f t="shared" si="54"/>
        <v>478.99634999999995</v>
      </c>
      <c r="H253" s="71">
        <f t="shared" si="53"/>
        <v>502.94616749999994</v>
      </c>
      <c r="I253" s="71">
        <f t="shared" si="52"/>
        <v>513.00509084999999</v>
      </c>
      <c r="J253" s="71">
        <f t="shared" si="56"/>
        <v>538.65534539250007</v>
      </c>
      <c r="K253" s="71">
        <f t="shared" si="58"/>
        <v>591.98222458635757</v>
      </c>
      <c r="L253" s="71">
        <f t="shared" si="44"/>
        <v>621.58133581567552</v>
      </c>
      <c r="M253" s="71">
        <f t="shared" si="48"/>
        <v>640.22877589014581</v>
      </c>
      <c r="N253" s="71">
        <f t="shared" si="45"/>
        <v>672.2402146846531</v>
      </c>
      <c r="O253" s="21">
        <v>0.19699999999999998</v>
      </c>
      <c r="P253" s="1">
        <v>1</v>
      </c>
      <c r="Q253" s="2" t="s">
        <v>1853</v>
      </c>
      <c r="R253" s="6" t="s">
        <v>219</v>
      </c>
    </row>
    <row r="254" spans="1:18" x14ac:dyDescent="0.2">
      <c r="A254" s="12" t="s">
        <v>1476</v>
      </c>
      <c r="C254" s="1" t="s">
        <v>1277</v>
      </c>
      <c r="D254" s="1" t="s">
        <v>1499</v>
      </c>
      <c r="E254" s="1">
        <v>1500</v>
      </c>
      <c r="F254" s="54">
        <f t="shared" si="57"/>
        <v>1591.35</v>
      </c>
      <c r="G254" s="54">
        <f t="shared" si="54"/>
        <v>1670.9175</v>
      </c>
      <c r="H254" s="71">
        <f t="shared" si="53"/>
        <v>1754.463375</v>
      </c>
      <c r="I254" s="71">
        <f t="shared" si="52"/>
        <v>1789.5526425</v>
      </c>
      <c r="J254" s="71">
        <f t="shared" si="56"/>
        <v>1879.0302746250002</v>
      </c>
      <c r="K254" s="71">
        <f t="shared" si="58"/>
        <v>2065.054271812875</v>
      </c>
      <c r="L254" s="71">
        <f t="shared" si="44"/>
        <v>2168.3069854035189</v>
      </c>
      <c r="M254" s="71">
        <f t="shared" si="48"/>
        <v>2233.3561949656246</v>
      </c>
      <c r="N254" s="71">
        <f t="shared" si="45"/>
        <v>2345.0240047139059</v>
      </c>
      <c r="O254" s="21">
        <v>6.4000000000000001E-2</v>
      </c>
      <c r="P254" s="1">
        <v>1</v>
      </c>
      <c r="Q254" s="2" t="s">
        <v>1854</v>
      </c>
      <c r="R254" s="6" t="s">
        <v>219</v>
      </c>
    </row>
    <row r="255" spans="1:18" x14ac:dyDescent="0.2">
      <c r="A255" s="11" t="s">
        <v>1477</v>
      </c>
      <c r="B255" s="11"/>
      <c r="C255" s="3" t="s">
        <v>1341</v>
      </c>
      <c r="D255" s="3" t="s">
        <v>1508</v>
      </c>
      <c r="E255" s="3">
        <v>3550</v>
      </c>
      <c r="F255" s="55">
        <f t="shared" si="57"/>
        <v>3766.1949999999997</v>
      </c>
      <c r="G255" s="55">
        <f t="shared" si="54"/>
        <v>3954.5047500000001</v>
      </c>
      <c r="H255" s="70">
        <f t="shared" si="53"/>
        <v>4152.2299874999999</v>
      </c>
      <c r="I255" s="70">
        <f t="shared" si="52"/>
        <v>4235.27458725</v>
      </c>
      <c r="J255" s="70">
        <v>4450</v>
      </c>
      <c r="K255" s="70">
        <v>4890</v>
      </c>
      <c r="L255" s="70">
        <v>5130</v>
      </c>
      <c r="M255" s="70">
        <v>5285</v>
      </c>
      <c r="N255" s="70">
        <v>5550</v>
      </c>
      <c r="O255" s="22">
        <v>2.7639999999999998</v>
      </c>
      <c r="P255" s="3">
        <v>1</v>
      </c>
      <c r="Q255" s="4" t="s">
        <v>1855</v>
      </c>
      <c r="R255" s="5" t="s">
        <v>234</v>
      </c>
    </row>
    <row r="256" spans="1:18" x14ac:dyDescent="0.2">
      <c r="A256" s="12" t="s">
        <v>169</v>
      </c>
      <c r="C256" s="1" t="s">
        <v>171</v>
      </c>
      <c r="D256" s="1" t="s">
        <v>1318</v>
      </c>
      <c r="E256" s="1">
        <v>1150</v>
      </c>
      <c r="F256" s="54">
        <f t="shared" si="57"/>
        <v>1220.0349999999999</v>
      </c>
      <c r="G256" s="54">
        <f t="shared" si="54"/>
        <v>1281.03675</v>
      </c>
      <c r="H256" s="71">
        <f t="shared" si="53"/>
        <v>1345.0885875000001</v>
      </c>
      <c r="I256" s="71">
        <f t="shared" si="52"/>
        <v>1371.9903592500002</v>
      </c>
      <c r="J256" s="71">
        <f t="shared" si="56"/>
        <v>1440.5898772125004</v>
      </c>
      <c r="K256" s="71">
        <f t="shared" si="58"/>
        <v>1583.2082750565378</v>
      </c>
      <c r="L256" s="71">
        <f t="shared" si="44"/>
        <v>1662.3686888093648</v>
      </c>
      <c r="M256" s="71">
        <f t="shared" si="48"/>
        <v>1712.2397494736458</v>
      </c>
      <c r="N256" s="71">
        <f t="shared" si="45"/>
        <v>1797.8517369473282</v>
      </c>
      <c r="O256" s="21">
        <v>0.12</v>
      </c>
      <c r="P256" s="1">
        <v>1</v>
      </c>
      <c r="Q256" s="2" t="s">
        <v>170</v>
      </c>
      <c r="R256" s="6" t="s">
        <v>227</v>
      </c>
    </row>
    <row r="257" spans="1:18" x14ac:dyDescent="0.2">
      <c r="A257" s="12" t="s">
        <v>1319</v>
      </c>
      <c r="C257" s="1" t="s">
        <v>2433</v>
      </c>
      <c r="D257" s="1" t="s">
        <v>2434</v>
      </c>
      <c r="E257" s="1">
        <v>390</v>
      </c>
      <c r="F257" s="54">
        <f t="shared" si="57"/>
        <v>413.75099999999998</v>
      </c>
      <c r="G257" s="54">
        <f t="shared" si="54"/>
        <v>434.43855000000002</v>
      </c>
      <c r="H257" s="71">
        <f t="shared" si="53"/>
        <v>456.16047750000001</v>
      </c>
      <c r="I257" s="71">
        <f t="shared" si="52"/>
        <v>465.28368705000003</v>
      </c>
      <c r="J257" s="71">
        <f t="shared" si="56"/>
        <v>488.54787140250005</v>
      </c>
      <c r="K257" s="71">
        <f t="shared" si="58"/>
        <v>536.91411067134754</v>
      </c>
      <c r="L257" s="71">
        <f t="shared" si="44"/>
        <v>563.75981620491496</v>
      </c>
      <c r="M257" s="71">
        <f t="shared" si="48"/>
        <v>580.67261069106246</v>
      </c>
      <c r="N257" s="71">
        <f t="shared" si="45"/>
        <v>609.7062412256156</v>
      </c>
      <c r="O257" s="21">
        <v>2.4E-2</v>
      </c>
      <c r="P257" s="1">
        <v>1</v>
      </c>
      <c r="Q257" s="2" t="s">
        <v>1320</v>
      </c>
      <c r="R257" s="6" t="s">
        <v>2697</v>
      </c>
    </row>
    <row r="258" spans="1:18" x14ac:dyDescent="0.2">
      <c r="A258" s="11" t="s">
        <v>1321</v>
      </c>
      <c r="B258" s="11"/>
      <c r="C258" s="3" t="s">
        <v>1342</v>
      </c>
      <c r="D258" s="3" t="s">
        <v>1359</v>
      </c>
      <c r="E258" s="3">
        <v>1720</v>
      </c>
      <c r="F258" s="55">
        <f t="shared" si="57"/>
        <v>1824.7479999999998</v>
      </c>
      <c r="G258" s="55">
        <f t="shared" si="54"/>
        <v>1915.9853999999998</v>
      </c>
      <c r="H258" s="70">
        <f t="shared" si="53"/>
        <v>2011.7846699999998</v>
      </c>
      <c r="I258" s="70">
        <f t="shared" si="52"/>
        <v>2052.0203634</v>
      </c>
      <c r="J258" s="70">
        <v>2150</v>
      </c>
      <c r="K258" s="70">
        <v>2360</v>
      </c>
      <c r="L258" s="70">
        <v>2470</v>
      </c>
      <c r="M258" s="70">
        <v>2545</v>
      </c>
      <c r="N258" s="70">
        <v>2670</v>
      </c>
      <c r="O258" s="22">
        <v>1.0629999999999999</v>
      </c>
      <c r="P258" s="3">
        <v>1</v>
      </c>
      <c r="Q258" s="4" t="s">
        <v>1322</v>
      </c>
      <c r="R258" s="5" t="s">
        <v>234</v>
      </c>
    </row>
    <row r="259" spans="1:18" x14ac:dyDescent="0.2">
      <c r="A259" s="11" t="s">
        <v>1323</v>
      </c>
      <c r="B259" s="11"/>
      <c r="C259" s="3" t="s">
        <v>1341</v>
      </c>
      <c r="D259" s="3" t="s">
        <v>2435</v>
      </c>
      <c r="E259" s="3">
        <v>4140</v>
      </c>
      <c r="F259" s="55">
        <f t="shared" si="57"/>
        <v>4392.1260000000002</v>
      </c>
      <c r="G259" s="55">
        <f t="shared" si="54"/>
        <v>4611.7323000000006</v>
      </c>
      <c r="H259" s="70">
        <f t="shared" si="53"/>
        <v>4842.3189150000007</v>
      </c>
      <c r="I259" s="70">
        <f t="shared" si="52"/>
        <v>4939.1652933000005</v>
      </c>
      <c r="J259" s="70">
        <v>5150</v>
      </c>
      <c r="K259" s="70">
        <f t="shared" si="58"/>
        <v>5659.8499999999995</v>
      </c>
      <c r="L259" s="70">
        <v>5940</v>
      </c>
      <c r="M259" s="70">
        <v>6115</v>
      </c>
      <c r="N259" s="70">
        <v>6420</v>
      </c>
      <c r="O259" s="22">
        <v>2.5350000000000001</v>
      </c>
      <c r="P259" s="3">
        <v>1</v>
      </c>
      <c r="Q259" s="4" t="s">
        <v>1324</v>
      </c>
      <c r="R259" s="5" t="s">
        <v>234</v>
      </c>
    </row>
    <row r="260" spans="1:18" x14ac:dyDescent="0.2">
      <c r="A260" s="12" t="s">
        <v>396</v>
      </c>
      <c r="C260" s="1" t="s">
        <v>397</v>
      </c>
      <c r="D260" s="1" t="s">
        <v>398</v>
      </c>
      <c r="E260" s="1">
        <v>2000</v>
      </c>
      <c r="F260" s="54">
        <f t="shared" si="57"/>
        <v>2121.7999999999997</v>
      </c>
      <c r="G260" s="54">
        <f t="shared" si="54"/>
        <v>2227.89</v>
      </c>
      <c r="H260" s="71">
        <f t="shared" si="53"/>
        <v>2339.2844999999998</v>
      </c>
      <c r="I260" s="71">
        <f t="shared" si="52"/>
        <v>2386.0701899999999</v>
      </c>
      <c r="J260" s="71">
        <f t="shared" si="56"/>
        <v>2505.3736994999999</v>
      </c>
      <c r="K260" s="71">
        <f t="shared" si="58"/>
        <v>2753.4056957504999</v>
      </c>
      <c r="L260" s="71">
        <f t="shared" si="44"/>
        <v>2891.0759805380249</v>
      </c>
      <c r="M260" s="71">
        <f t="shared" si="48"/>
        <v>2977.8082599541658</v>
      </c>
      <c r="N260" s="71">
        <f t="shared" si="45"/>
        <v>3126.6986729518744</v>
      </c>
      <c r="O260" s="21">
        <v>0.27800000000000002</v>
      </c>
      <c r="P260" s="1">
        <v>1</v>
      </c>
      <c r="Q260" s="2" t="s">
        <v>399</v>
      </c>
      <c r="R260" s="6" t="s">
        <v>219</v>
      </c>
    </row>
    <row r="261" spans="1:18" x14ac:dyDescent="0.2">
      <c r="A261" s="12" t="s">
        <v>400</v>
      </c>
      <c r="C261" s="1" t="s">
        <v>401</v>
      </c>
      <c r="D261" s="1" t="s">
        <v>402</v>
      </c>
      <c r="E261" s="1">
        <v>3700</v>
      </c>
      <c r="F261" s="54">
        <f t="shared" si="57"/>
        <v>3925.33</v>
      </c>
      <c r="G261" s="54">
        <f t="shared" si="54"/>
        <v>4121.5964999999997</v>
      </c>
      <c r="H261" s="71">
        <f t="shared" si="53"/>
        <v>4327.6763249999995</v>
      </c>
      <c r="I261" s="71">
        <f t="shared" si="52"/>
        <v>4414.2298514999993</v>
      </c>
      <c r="J261" s="71">
        <f t="shared" si="56"/>
        <v>4634.9413440749995</v>
      </c>
      <c r="K261" s="71">
        <f t="shared" si="58"/>
        <v>5093.8005371384243</v>
      </c>
      <c r="L261" s="71">
        <f t="shared" ref="L261:L326" si="59">K261*1.05</f>
        <v>5348.4905639953458</v>
      </c>
      <c r="M261" s="71">
        <f t="shared" si="48"/>
        <v>5508.9452809152062</v>
      </c>
      <c r="N261" s="71">
        <f t="shared" ref="N261:N326" si="60">M261*1.05</f>
        <v>5784.3925449609669</v>
      </c>
      <c r="O261" s="21">
        <v>1.1200000000000001</v>
      </c>
      <c r="P261" s="1">
        <v>1</v>
      </c>
      <c r="Q261" s="2" t="s">
        <v>403</v>
      </c>
      <c r="R261" s="6" t="s">
        <v>219</v>
      </c>
    </row>
    <row r="262" spans="1:18" x14ac:dyDescent="0.2">
      <c r="A262" s="12" t="s">
        <v>404</v>
      </c>
      <c r="C262" s="1" t="s">
        <v>405</v>
      </c>
      <c r="D262" s="1" t="s">
        <v>406</v>
      </c>
      <c r="E262" s="1">
        <v>1280</v>
      </c>
      <c r="F262" s="54">
        <f t="shared" si="57"/>
        <v>1357.952</v>
      </c>
      <c r="G262" s="54">
        <f t="shared" si="54"/>
        <v>1425.8496</v>
      </c>
      <c r="H262" s="71">
        <f t="shared" si="53"/>
        <v>1497.1420800000001</v>
      </c>
      <c r="I262" s="71">
        <f t="shared" si="52"/>
        <v>1527.0849216000001</v>
      </c>
      <c r="J262" s="71">
        <f t="shared" si="56"/>
        <v>1603.4391676800003</v>
      </c>
      <c r="K262" s="71">
        <f t="shared" si="58"/>
        <v>1762.1796452803203</v>
      </c>
      <c r="L262" s="71">
        <f t="shared" si="59"/>
        <v>1850.2886275443364</v>
      </c>
      <c r="M262" s="71">
        <f t="shared" si="48"/>
        <v>1905.7972863706666</v>
      </c>
      <c r="N262" s="71">
        <f t="shared" si="60"/>
        <v>2001.0871506891999</v>
      </c>
      <c r="O262" s="21">
        <v>0.13</v>
      </c>
      <c r="P262" s="1">
        <v>1</v>
      </c>
      <c r="Q262" s="2" t="s">
        <v>407</v>
      </c>
      <c r="R262" s="6" t="s">
        <v>219</v>
      </c>
    </row>
    <row r="263" spans="1:18" x14ac:dyDescent="0.2">
      <c r="A263" s="12" t="s">
        <v>408</v>
      </c>
      <c r="C263" s="1" t="s">
        <v>2436</v>
      </c>
      <c r="D263" s="1" t="s">
        <v>409</v>
      </c>
      <c r="E263" s="1">
        <v>1140</v>
      </c>
      <c r="F263" s="54">
        <f t="shared" si="57"/>
        <v>1209.4259999999999</v>
      </c>
      <c r="G263" s="54">
        <f t="shared" si="54"/>
        <v>1269.8973000000001</v>
      </c>
      <c r="H263" s="71">
        <f t="shared" si="53"/>
        <v>1333.3921650000002</v>
      </c>
      <c r="I263" s="71">
        <f t="shared" si="52"/>
        <v>1360.0600083000002</v>
      </c>
      <c r="J263" s="71">
        <f t="shared" si="56"/>
        <v>1428.0630087150003</v>
      </c>
      <c r="K263" s="71">
        <f t="shared" si="58"/>
        <v>1569.4412465777853</v>
      </c>
      <c r="L263" s="71">
        <f t="shared" si="59"/>
        <v>1647.9133089066745</v>
      </c>
      <c r="M263" s="71">
        <f t="shared" si="48"/>
        <v>1697.3507081738749</v>
      </c>
      <c r="N263" s="71">
        <f t="shared" si="60"/>
        <v>1782.2182435825687</v>
      </c>
      <c r="O263" s="21">
        <v>0.109</v>
      </c>
      <c r="P263" s="1">
        <v>1</v>
      </c>
      <c r="Q263" s="2" t="s">
        <v>410</v>
      </c>
      <c r="R263" s="6" t="s">
        <v>219</v>
      </c>
    </row>
    <row r="264" spans="1:18" x14ac:dyDescent="0.2">
      <c r="A264" s="11" t="s">
        <v>411</v>
      </c>
      <c r="B264" s="11"/>
      <c r="C264" s="3" t="s">
        <v>412</v>
      </c>
      <c r="D264" s="3" t="s">
        <v>413</v>
      </c>
      <c r="E264" s="52">
        <v>1720</v>
      </c>
      <c r="F264" s="55">
        <f t="shared" si="57"/>
        <v>1824.7479999999998</v>
      </c>
      <c r="G264" s="55">
        <f t="shared" si="54"/>
        <v>1915.9853999999998</v>
      </c>
      <c r="H264" s="70">
        <f t="shared" si="53"/>
        <v>2011.7846699999998</v>
      </c>
      <c r="I264" s="70">
        <f t="shared" si="52"/>
        <v>2052.0203634</v>
      </c>
      <c r="J264" s="70">
        <v>2190</v>
      </c>
      <c r="K264" s="70">
        <v>2400</v>
      </c>
      <c r="L264" s="70">
        <v>2500</v>
      </c>
      <c r="M264" s="70">
        <f t="shared" si="48"/>
        <v>2575</v>
      </c>
      <c r="N264" s="71">
        <f t="shared" si="60"/>
        <v>2703.75</v>
      </c>
      <c r="O264" s="22">
        <v>0.94</v>
      </c>
      <c r="P264" s="3">
        <v>1</v>
      </c>
      <c r="Q264" s="4" t="s">
        <v>414</v>
      </c>
      <c r="R264" s="5" t="s">
        <v>234</v>
      </c>
    </row>
    <row r="265" spans="1:18" x14ac:dyDescent="0.2">
      <c r="A265" s="9" t="s">
        <v>2299</v>
      </c>
      <c r="B265" s="9"/>
      <c r="C265" s="7" t="s">
        <v>1941</v>
      </c>
      <c r="D265" s="7" t="s">
        <v>1942</v>
      </c>
      <c r="E265" s="1">
        <v>3390</v>
      </c>
      <c r="F265" s="54">
        <f t="shared" si="57"/>
        <v>3596.451</v>
      </c>
      <c r="G265" s="54">
        <f t="shared" si="54"/>
        <v>3776.2735500000003</v>
      </c>
      <c r="H265" s="71">
        <f t="shared" si="53"/>
        <v>3965.0872275000006</v>
      </c>
      <c r="I265" s="71">
        <f t="shared" si="52"/>
        <v>4044.3889720500006</v>
      </c>
      <c r="J265" s="71">
        <f t="shared" si="56"/>
        <v>4246.6084206525011</v>
      </c>
      <c r="K265" s="71">
        <f t="shared" si="58"/>
        <v>4667.0226542970986</v>
      </c>
      <c r="L265" s="71">
        <f t="shared" si="59"/>
        <v>4900.3737870119539</v>
      </c>
      <c r="M265" s="71">
        <f t="shared" si="48"/>
        <v>5047.3850006223129</v>
      </c>
      <c r="N265" s="71">
        <f t="shared" si="60"/>
        <v>5299.7542506534292</v>
      </c>
      <c r="O265" s="21">
        <v>1.169</v>
      </c>
      <c r="P265" s="1">
        <v>1</v>
      </c>
      <c r="Q265" s="2" t="s">
        <v>2300</v>
      </c>
      <c r="R265" s="6" t="s">
        <v>219</v>
      </c>
    </row>
    <row r="266" spans="1:18" x14ac:dyDescent="0.2">
      <c r="A266" s="9" t="s">
        <v>2301</v>
      </c>
      <c r="B266" s="9"/>
      <c r="C266" s="7" t="s">
        <v>1943</v>
      </c>
      <c r="D266" s="7" t="s">
        <v>1944</v>
      </c>
      <c r="E266" s="1">
        <v>3170</v>
      </c>
      <c r="F266" s="54">
        <f t="shared" si="57"/>
        <v>3363.0529999999999</v>
      </c>
      <c r="G266" s="54">
        <f t="shared" si="54"/>
        <v>3531.2056499999999</v>
      </c>
      <c r="H266" s="71">
        <f t="shared" si="53"/>
        <v>3707.7659325</v>
      </c>
      <c r="I266" s="71">
        <f t="shared" si="52"/>
        <v>3781.92125115</v>
      </c>
      <c r="J266" s="71">
        <f t="shared" si="56"/>
        <v>3971.0173137075003</v>
      </c>
      <c r="K266" s="71">
        <f t="shared" si="58"/>
        <v>4364.1480277645423</v>
      </c>
      <c r="L266" s="71">
        <f t="shared" si="59"/>
        <v>4582.3554291527698</v>
      </c>
      <c r="M266" s="71">
        <f t="shared" si="48"/>
        <v>4719.8260920273533</v>
      </c>
      <c r="N266" s="71">
        <f t="shared" si="60"/>
        <v>4955.8173966287213</v>
      </c>
      <c r="O266" s="21">
        <v>1.2330000000000001</v>
      </c>
      <c r="P266" s="1">
        <v>1</v>
      </c>
      <c r="Q266" s="2" t="s">
        <v>2302</v>
      </c>
      <c r="R266" s="6" t="s">
        <v>219</v>
      </c>
    </row>
    <row r="267" spans="1:18" x14ac:dyDescent="0.2">
      <c r="A267" s="9" t="s">
        <v>2303</v>
      </c>
      <c r="B267" s="9"/>
      <c r="C267" s="7" t="s">
        <v>1945</v>
      </c>
      <c r="D267" s="7" t="s">
        <v>1947</v>
      </c>
      <c r="E267" s="1">
        <v>405</v>
      </c>
      <c r="F267" s="54">
        <f t="shared" si="57"/>
        <v>429.66449999999998</v>
      </c>
      <c r="G267" s="54">
        <f t="shared" si="54"/>
        <v>451.14772499999998</v>
      </c>
      <c r="H267" s="71">
        <f t="shared" si="53"/>
        <v>473.70511125000002</v>
      </c>
      <c r="I267" s="71">
        <f t="shared" si="52"/>
        <v>483.17921347500004</v>
      </c>
      <c r="J267" s="71">
        <f t="shared" si="56"/>
        <v>507.33817414875006</v>
      </c>
      <c r="K267" s="71">
        <f t="shared" si="58"/>
        <v>557.56465338947635</v>
      </c>
      <c r="L267" s="71">
        <f t="shared" si="59"/>
        <v>585.44288605895019</v>
      </c>
      <c r="M267" s="71">
        <f t="shared" si="48"/>
        <v>603.00617264071866</v>
      </c>
      <c r="N267" s="71">
        <f t="shared" si="60"/>
        <v>633.1564812727546</v>
      </c>
      <c r="O267" s="21">
        <v>1E-3</v>
      </c>
      <c r="P267" s="1">
        <v>1</v>
      </c>
      <c r="Q267" s="2" t="s">
        <v>2304</v>
      </c>
      <c r="R267" s="6" t="s">
        <v>219</v>
      </c>
    </row>
    <row r="268" spans="1:18" s="3" customFormat="1" x14ac:dyDescent="0.2">
      <c r="A268" s="9" t="s">
        <v>2305</v>
      </c>
      <c r="B268" s="9"/>
      <c r="C268" s="7" t="s">
        <v>1946</v>
      </c>
      <c r="D268" s="7" t="s">
        <v>1947</v>
      </c>
      <c r="E268" s="1">
        <v>430</v>
      </c>
      <c r="F268" s="54">
        <f t="shared" si="57"/>
        <v>456.18699999999995</v>
      </c>
      <c r="G268" s="54">
        <f t="shared" si="54"/>
        <v>478.99634999999995</v>
      </c>
      <c r="H268" s="71">
        <f t="shared" si="53"/>
        <v>502.94616749999994</v>
      </c>
      <c r="I268" s="71">
        <f t="shared" si="52"/>
        <v>513.00509084999999</v>
      </c>
      <c r="J268" s="71">
        <f t="shared" si="56"/>
        <v>538.65534539250007</v>
      </c>
      <c r="K268" s="71">
        <f t="shared" si="58"/>
        <v>591.98222458635757</v>
      </c>
      <c r="L268" s="71">
        <f t="shared" si="59"/>
        <v>621.58133581567552</v>
      </c>
      <c r="M268" s="71">
        <f t="shared" si="48"/>
        <v>640.22877589014581</v>
      </c>
      <c r="N268" s="71">
        <f t="shared" si="60"/>
        <v>672.2402146846531</v>
      </c>
      <c r="O268" s="21">
        <v>1E-3</v>
      </c>
      <c r="P268" s="1">
        <v>1</v>
      </c>
      <c r="Q268" s="2" t="s">
        <v>2306</v>
      </c>
      <c r="R268" s="6" t="s">
        <v>219</v>
      </c>
    </row>
    <row r="269" spans="1:18" x14ac:dyDescent="0.2">
      <c r="A269" s="9" t="s">
        <v>122</v>
      </c>
      <c r="B269" s="9"/>
      <c r="C269" s="1" t="s">
        <v>412</v>
      </c>
      <c r="D269" s="1" t="s">
        <v>123</v>
      </c>
      <c r="E269" s="1">
        <v>3780</v>
      </c>
      <c r="F269" s="54">
        <f t="shared" si="57"/>
        <v>4010.2019999999998</v>
      </c>
      <c r="G269" s="54">
        <f t="shared" si="54"/>
        <v>4210.7120999999997</v>
      </c>
      <c r="H269" s="71">
        <f t="shared" si="53"/>
        <v>4421.2477049999998</v>
      </c>
      <c r="I269" s="71">
        <f t="shared" si="52"/>
        <v>4509.6726590999997</v>
      </c>
      <c r="J269" s="71">
        <f t="shared" si="56"/>
        <v>4735.1562920549995</v>
      </c>
      <c r="K269" s="71">
        <f t="shared" si="58"/>
        <v>5203.9367649684445</v>
      </c>
      <c r="L269" s="71">
        <f t="shared" si="59"/>
        <v>5464.1336032168674</v>
      </c>
      <c r="M269" s="71">
        <f t="shared" si="48"/>
        <v>5628.0576113133739</v>
      </c>
      <c r="N269" s="71">
        <f t="shared" si="60"/>
        <v>5909.4604918790428</v>
      </c>
      <c r="O269" s="21">
        <v>0.995</v>
      </c>
      <c r="P269" s="1">
        <v>1</v>
      </c>
      <c r="Q269" s="2" t="s">
        <v>124</v>
      </c>
      <c r="R269" s="6" t="s">
        <v>219</v>
      </c>
    </row>
    <row r="270" spans="1:18" x14ac:dyDescent="0.2">
      <c r="A270" s="11" t="s">
        <v>534</v>
      </c>
      <c r="B270" s="11"/>
      <c r="C270" s="3" t="s">
        <v>532</v>
      </c>
      <c r="D270" s="3" t="s">
        <v>533</v>
      </c>
      <c r="E270" s="3">
        <v>2990</v>
      </c>
      <c r="F270" s="55">
        <f t="shared" si="57"/>
        <v>3172.0909999999999</v>
      </c>
      <c r="G270" s="55">
        <f t="shared" si="54"/>
        <v>3330.6955499999999</v>
      </c>
      <c r="H270" s="70">
        <f t="shared" si="53"/>
        <v>3497.2303274999999</v>
      </c>
      <c r="I270" s="70">
        <f t="shared" si="52"/>
        <v>3567.17493405</v>
      </c>
      <c r="J270" s="70">
        <v>3690</v>
      </c>
      <c r="K270" s="70">
        <v>4050</v>
      </c>
      <c r="L270" s="70">
        <v>4250</v>
      </c>
      <c r="M270" s="70">
        <v>4380</v>
      </c>
      <c r="N270" s="70">
        <v>4590</v>
      </c>
      <c r="O270" s="22">
        <v>1.4409999999999998</v>
      </c>
      <c r="P270" s="3">
        <v>1</v>
      </c>
      <c r="Q270" s="4" t="s">
        <v>535</v>
      </c>
      <c r="R270" s="5" t="s">
        <v>234</v>
      </c>
    </row>
    <row r="271" spans="1:18" x14ac:dyDescent="0.2">
      <c r="A271" s="12" t="s">
        <v>2030</v>
      </c>
      <c r="C271" s="1" t="s">
        <v>2037</v>
      </c>
      <c r="D271" s="1" t="s">
        <v>2038</v>
      </c>
      <c r="E271" s="1">
        <v>550</v>
      </c>
      <c r="F271" s="54">
        <f t="shared" si="57"/>
        <v>583.495</v>
      </c>
      <c r="G271" s="54">
        <f t="shared" si="54"/>
        <v>612.66975000000002</v>
      </c>
      <c r="H271" s="71">
        <f t="shared" si="53"/>
        <v>643.30323750000002</v>
      </c>
      <c r="I271" s="71">
        <f t="shared" si="52"/>
        <v>656.16930224999999</v>
      </c>
      <c r="J271" s="71">
        <f t="shared" si="56"/>
        <v>688.9777673625</v>
      </c>
      <c r="K271" s="71">
        <f t="shared" si="58"/>
        <v>757.18656633138744</v>
      </c>
      <c r="L271" s="71">
        <f t="shared" si="59"/>
        <v>795.04589464795686</v>
      </c>
      <c r="M271" s="71">
        <f t="shared" si="48"/>
        <v>818.89727148739553</v>
      </c>
      <c r="N271" s="71">
        <f t="shared" si="60"/>
        <v>859.84213506176536</v>
      </c>
      <c r="O271" s="21">
        <v>0.115</v>
      </c>
      <c r="P271" s="3">
        <v>1</v>
      </c>
      <c r="Q271" s="2" t="s">
        <v>701</v>
      </c>
      <c r="R271" s="6" t="s">
        <v>219</v>
      </c>
    </row>
    <row r="272" spans="1:18" s="3" customFormat="1" x14ac:dyDescent="0.2">
      <c r="A272" s="11" t="s">
        <v>2031</v>
      </c>
      <c r="B272" s="11"/>
      <c r="C272" s="3" t="s">
        <v>2043</v>
      </c>
      <c r="D272" s="8" t="s">
        <v>1942</v>
      </c>
      <c r="E272" s="3">
        <v>3990</v>
      </c>
      <c r="F272" s="55">
        <f t="shared" si="57"/>
        <v>4232.991</v>
      </c>
      <c r="G272" s="55">
        <f t="shared" si="54"/>
        <v>4444.6405500000001</v>
      </c>
      <c r="H272" s="70">
        <f t="shared" si="53"/>
        <v>4666.8725775000003</v>
      </c>
      <c r="I272" s="70">
        <f t="shared" si="52"/>
        <v>4760.2100290500002</v>
      </c>
      <c r="J272" s="70">
        <v>4890</v>
      </c>
      <c r="K272" s="70">
        <v>5370</v>
      </c>
      <c r="L272" s="70">
        <v>5630</v>
      </c>
      <c r="M272" s="70">
        <v>5800</v>
      </c>
      <c r="N272" s="70">
        <f t="shared" si="60"/>
        <v>6090</v>
      </c>
      <c r="O272" s="22">
        <v>1.8530000000000002</v>
      </c>
      <c r="P272" s="3">
        <v>1</v>
      </c>
      <c r="Q272" s="4" t="s">
        <v>702</v>
      </c>
      <c r="R272" s="5" t="s">
        <v>236</v>
      </c>
    </row>
    <row r="273" spans="1:18" s="3" customFormat="1" x14ac:dyDescent="0.2">
      <c r="A273" s="11" t="s">
        <v>2032</v>
      </c>
      <c r="B273" s="11"/>
      <c r="C273" s="3" t="s">
        <v>2044</v>
      </c>
      <c r="D273" s="8" t="s">
        <v>1942</v>
      </c>
      <c r="E273" s="3">
        <v>4290</v>
      </c>
      <c r="F273" s="55">
        <f t="shared" si="57"/>
        <v>4551.2609999999995</v>
      </c>
      <c r="G273" s="55">
        <f t="shared" si="54"/>
        <v>4778.8240499999993</v>
      </c>
      <c r="H273" s="70">
        <f t="shared" si="53"/>
        <v>5017.7652524999994</v>
      </c>
      <c r="I273" s="70">
        <f t="shared" si="52"/>
        <v>5118.1205575499998</v>
      </c>
      <c r="J273" s="70">
        <v>5290</v>
      </c>
      <c r="K273" s="70">
        <v>5810</v>
      </c>
      <c r="L273" s="70">
        <v>6100</v>
      </c>
      <c r="M273" s="70">
        <v>6285</v>
      </c>
      <c r="N273" s="70">
        <v>6590</v>
      </c>
      <c r="O273" s="22">
        <v>2.0529999999999999</v>
      </c>
      <c r="P273" s="3">
        <v>1</v>
      </c>
      <c r="Q273" s="4" t="s">
        <v>703</v>
      </c>
      <c r="R273" s="5" t="s">
        <v>236</v>
      </c>
    </row>
    <row r="274" spans="1:18" s="3" customFormat="1" x14ac:dyDescent="0.2">
      <c r="A274" s="11" t="s">
        <v>2033</v>
      </c>
      <c r="B274" s="11"/>
      <c r="C274" s="3" t="s">
        <v>2043</v>
      </c>
      <c r="D274" s="8" t="s">
        <v>1944</v>
      </c>
      <c r="E274" s="3">
        <v>3790</v>
      </c>
      <c r="F274" s="55">
        <f t="shared" si="57"/>
        <v>4020.8109999999997</v>
      </c>
      <c r="G274" s="55">
        <f t="shared" si="54"/>
        <v>4221.8515499999994</v>
      </c>
      <c r="H274" s="70">
        <f t="shared" si="53"/>
        <v>4432.9441274999999</v>
      </c>
      <c r="I274" s="70">
        <f t="shared" si="52"/>
        <v>4521.6030100500002</v>
      </c>
      <c r="J274" s="70">
        <v>4650</v>
      </c>
      <c r="K274" s="70">
        <f t="shared" si="58"/>
        <v>5110.3499999999995</v>
      </c>
      <c r="L274" s="70">
        <v>5360</v>
      </c>
      <c r="M274" s="70">
        <v>5520</v>
      </c>
      <c r="N274" s="70">
        <v>5790</v>
      </c>
      <c r="O274" s="22">
        <v>1.77</v>
      </c>
      <c r="P274" s="3">
        <v>1</v>
      </c>
      <c r="Q274" s="4" t="s">
        <v>704</v>
      </c>
      <c r="R274" s="5" t="s">
        <v>236</v>
      </c>
    </row>
    <row r="275" spans="1:18" s="3" customFormat="1" x14ac:dyDescent="0.2">
      <c r="A275" s="11" t="s">
        <v>2034</v>
      </c>
      <c r="B275" s="11"/>
      <c r="C275" s="3" t="s">
        <v>2044</v>
      </c>
      <c r="D275" s="8" t="s">
        <v>1944</v>
      </c>
      <c r="E275" s="3">
        <v>3990</v>
      </c>
      <c r="F275" s="55">
        <f t="shared" si="57"/>
        <v>4232.991</v>
      </c>
      <c r="G275" s="55">
        <f t="shared" si="54"/>
        <v>4444.6405500000001</v>
      </c>
      <c r="H275" s="70">
        <f t="shared" si="53"/>
        <v>4666.8725775000003</v>
      </c>
      <c r="I275" s="70">
        <f t="shared" si="52"/>
        <v>4760.2100290500002</v>
      </c>
      <c r="J275" s="70">
        <v>4890</v>
      </c>
      <c r="K275" s="70">
        <v>5370</v>
      </c>
      <c r="L275" s="70">
        <v>5630</v>
      </c>
      <c r="M275" s="70">
        <v>5800</v>
      </c>
      <c r="N275" s="70">
        <f t="shared" si="60"/>
        <v>6090</v>
      </c>
      <c r="O275" s="22">
        <v>2.0009999999999999</v>
      </c>
      <c r="P275" s="3">
        <v>1</v>
      </c>
      <c r="Q275" s="4" t="s">
        <v>705</v>
      </c>
      <c r="R275" s="5" t="s">
        <v>236</v>
      </c>
    </row>
    <row r="276" spans="1:18" x14ac:dyDescent="0.2">
      <c r="A276" s="12" t="s">
        <v>2035</v>
      </c>
      <c r="C276" s="1" t="s">
        <v>2039</v>
      </c>
      <c r="D276" s="1" t="s">
        <v>2040</v>
      </c>
      <c r="E276" s="1">
        <v>350</v>
      </c>
      <c r="F276" s="54">
        <f t="shared" si="57"/>
        <v>371.315</v>
      </c>
      <c r="G276" s="54">
        <f t="shared" si="54"/>
        <v>389.88075000000003</v>
      </c>
      <c r="H276" s="71">
        <f t="shared" si="53"/>
        <v>409.37478750000008</v>
      </c>
      <c r="I276" s="71">
        <f t="shared" si="52"/>
        <v>417.56228325000006</v>
      </c>
      <c r="J276" s="71">
        <f t="shared" si="56"/>
        <v>438.44039741250009</v>
      </c>
      <c r="K276" s="71">
        <f t="shared" si="58"/>
        <v>481.84599675633757</v>
      </c>
      <c r="L276" s="71">
        <f t="shared" si="59"/>
        <v>505.93829659415445</v>
      </c>
      <c r="M276" s="71">
        <f t="shared" ref="M276:M340" si="61">L276*1.03</f>
        <v>521.11644549197911</v>
      </c>
      <c r="N276" s="71">
        <f t="shared" si="60"/>
        <v>547.1722677665781</v>
      </c>
      <c r="O276" s="21">
        <v>5.5E-2</v>
      </c>
      <c r="P276" s="1">
        <v>1</v>
      </c>
      <c r="Q276" s="2" t="s">
        <v>706</v>
      </c>
      <c r="R276" s="6" t="s">
        <v>219</v>
      </c>
    </row>
    <row r="277" spans="1:18" x14ac:dyDescent="0.2">
      <c r="A277" s="12" t="s">
        <v>2036</v>
      </c>
      <c r="C277" s="1" t="s">
        <v>2042</v>
      </c>
      <c r="D277" s="1" t="s">
        <v>2041</v>
      </c>
      <c r="E277" s="1">
        <v>450</v>
      </c>
      <c r="F277" s="54">
        <f t="shared" si="57"/>
        <v>477.40499999999997</v>
      </c>
      <c r="G277" s="54">
        <f t="shared" si="54"/>
        <v>501.27524999999997</v>
      </c>
      <c r="H277" s="71">
        <f t="shared" si="53"/>
        <v>526.33901249999997</v>
      </c>
      <c r="I277" s="71">
        <f t="shared" si="52"/>
        <v>536.86579274999997</v>
      </c>
      <c r="J277" s="71">
        <f t="shared" si="56"/>
        <v>563.70908238749996</v>
      </c>
      <c r="K277" s="71">
        <f t="shared" si="58"/>
        <v>619.51628154386242</v>
      </c>
      <c r="L277" s="71">
        <f t="shared" si="59"/>
        <v>650.49209562105557</v>
      </c>
      <c r="M277" s="71">
        <f t="shared" si="61"/>
        <v>670.00685848968726</v>
      </c>
      <c r="N277" s="71">
        <f t="shared" si="60"/>
        <v>703.50720141417162</v>
      </c>
      <c r="O277" s="21">
        <v>0.01</v>
      </c>
      <c r="P277" s="3">
        <v>1</v>
      </c>
      <c r="Q277" s="2" t="s">
        <v>707</v>
      </c>
      <c r="R277" s="6" t="s">
        <v>219</v>
      </c>
    </row>
    <row r="278" spans="1:18" x14ac:dyDescent="0.2">
      <c r="A278" s="13" t="s">
        <v>2662</v>
      </c>
      <c r="B278" s="13"/>
      <c r="C278" s="3" t="s">
        <v>2663</v>
      </c>
      <c r="D278" s="3" t="s">
        <v>2664</v>
      </c>
      <c r="F278" s="54"/>
      <c r="G278" s="35">
        <v>4420</v>
      </c>
      <c r="H278" s="70">
        <f t="shared" si="53"/>
        <v>4641</v>
      </c>
      <c r="I278" s="70">
        <f t="shared" si="52"/>
        <v>4733.82</v>
      </c>
      <c r="J278" s="70">
        <v>4800</v>
      </c>
      <c r="K278" s="70">
        <f t="shared" si="58"/>
        <v>5275.2</v>
      </c>
      <c r="L278" s="70">
        <v>5530</v>
      </c>
      <c r="M278" s="70">
        <v>5695</v>
      </c>
      <c r="N278" s="70">
        <f t="shared" si="60"/>
        <v>5979.75</v>
      </c>
      <c r="O278" s="62">
        <v>1.78</v>
      </c>
      <c r="P278" s="66">
        <v>1</v>
      </c>
      <c r="Q278" s="65" t="s">
        <v>2678</v>
      </c>
      <c r="R278" s="5" t="s">
        <v>226</v>
      </c>
    </row>
    <row r="279" spans="1:18" x14ac:dyDescent="0.2">
      <c r="A279" s="13" t="s">
        <v>2665</v>
      </c>
      <c r="B279" s="13"/>
      <c r="C279" s="3" t="s">
        <v>2663</v>
      </c>
      <c r="D279" s="3" t="s">
        <v>1776</v>
      </c>
      <c r="F279" s="54"/>
      <c r="G279" s="35">
        <v>4420</v>
      </c>
      <c r="H279" s="70">
        <f t="shared" si="53"/>
        <v>4641</v>
      </c>
      <c r="I279" s="70">
        <f t="shared" si="52"/>
        <v>4733.82</v>
      </c>
      <c r="J279" s="70">
        <v>4800</v>
      </c>
      <c r="K279" s="70">
        <f t="shared" si="58"/>
        <v>5275.2</v>
      </c>
      <c r="L279" s="70">
        <v>5530</v>
      </c>
      <c r="M279" s="70">
        <v>5695</v>
      </c>
      <c r="N279" s="70">
        <f t="shared" si="60"/>
        <v>5979.75</v>
      </c>
      <c r="O279" s="62">
        <v>1.57</v>
      </c>
      <c r="P279" s="66">
        <v>1</v>
      </c>
      <c r="Q279" s="65" t="s">
        <v>2679</v>
      </c>
      <c r="R279" s="5" t="s">
        <v>226</v>
      </c>
    </row>
    <row r="280" spans="1:18" x14ac:dyDescent="0.2">
      <c r="A280" s="13" t="s">
        <v>2666</v>
      </c>
      <c r="B280" s="13"/>
      <c r="C280" s="3" t="s">
        <v>2663</v>
      </c>
      <c r="D280" s="3" t="s">
        <v>2667</v>
      </c>
      <c r="F280" s="54"/>
      <c r="G280" s="35">
        <v>4900</v>
      </c>
      <c r="H280" s="70">
        <f t="shared" si="53"/>
        <v>5145</v>
      </c>
      <c r="I280" s="70">
        <f t="shared" si="52"/>
        <v>5247.9000000000005</v>
      </c>
      <c r="J280" s="70">
        <v>5300</v>
      </c>
      <c r="K280" s="70">
        <f t="shared" si="58"/>
        <v>5824.7</v>
      </c>
      <c r="L280" s="70">
        <v>6100</v>
      </c>
      <c r="M280" s="70">
        <v>6285</v>
      </c>
      <c r="N280" s="70">
        <v>6590</v>
      </c>
      <c r="O280" s="62">
        <v>1.78</v>
      </c>
      <c r="P280" s="66">
        <v>1</v>
      </c>
      <c r="Q280" s="65" t="s">
        <v>2678</v>
      </c>
      <c r="R280" s="5" t="s">
        <v>226</v>
      </c>
    </row>
    <row r="281" spans="1:18" x14ac:dyDescent="0.2">
      <c r="A281" s="13" t="s">
        <v>2668</v>
      </c>
      <c r="B281" s="13"/>
      <c r="C281" s="3" t="s">
        <v>2663</v>
      </c>
      <c r="D281" s="3" t="s">
        <v>2669</v>
      </c>
      <c r="F281" s="54"/>
      <c r="G281" s="35">
        <v>4900</v>
      </c>
      <c r="H281" s="70">
        <f t="shared" si="53"/>
        <v>5145</v>
      </c>
      <c r="I281" s="70">
        <f t="shared" si="52"/>
        <v>5247.9000000000005</v>
      </c>
      <c r="J281" s="70">
        <v>5300</v>
      </c>
      <c r="K281" s="70">
        <f t="shared" si="58"/>
        <v>5824.7</v>
      </c>
      <c r="L281" s="70">
        <v>6100</v>
      </c>
      <c r="M281" s="70">
        <v>6285</v>
      </c>
      <c r="N281" s="70">
        <v>6590</v>
      </c>
      <c r="O281" s="62">
        <v>1.71</v>
      </c>
      <c r="P281" s="66">
        <v>1</v>
      </c>
      <c r="Q281" s="65" t="s">
        <v>2680</v>
      </c>
      <c r="R281" s="5" t="s">
        <v>226</v>
      </c>
    </row>
    <row r="282" spans="1:18" x14ac:dyDescent="0.2">
      <c r="A282" s="13" t="s">
        <v>2670</v>
      </c>
      <c r="B282" s="13"/>
      <c r="C282" s="3" t="s">
        <v>2358</v>
      </c>
      <c r="D282" s="3" t="s">
        <v>2677</v>
      </c>
      <c r="F282" s="54"/>
      <c r="G282" s="64">
        <v>5400</v>
      </c>
      <c r="H282" s="70">
        <f t="shared" si="53"/>
        <v>5670</v>
      </c>
      <c r="I282" s="70">
        <f t="shared" si="52"/>
        <v>5783.4000000000005</v>
      </c>
      <c r="J282" s="70">
        <v>5850</v>
      </c>
      <c r="K282" s="70">
        <v>6430</v>
      </c>
      <c r="L282" s="70">
        <v>6750</v>
      </c>
      <c r="M282" s="70">
        <v>6950</v>
      </c>
      <c r="N282" s="70">
        <v>7290</v>
      </c>
      <c r="O282" s="62">
        <v>1.69</v>
      </c>
      <c r="P282" s="66">
        <v>1</v>
      </c>
      <c r="Q282" s="65" t="s">
        <v>2681</v>
      </c>
      <c r="R282" s="5" t="s">
        <v>173</v>
      </c>
    </row>
    <row r="283" spans="1:18" x14ac:dyDescent="0.2">
      <c r="A283" s="13" t="s">
        <v>2671</v>
      </c>
      <c r="B283" s="13"/>
      <c r="C283" s="3" t="s">
        <v>2358</v>
      </c>
      <c r="D283" s="3" t="s">
        <v>2672</v>
      </c>
      <c r="F283" s="54"/>
      <c r="G283" s="64">
        <v>5400</v>
      </c>
      <c r="H283" s="70">
        <f t="shared" si="53"/>
        <v>5670</v>
      </c>
      <c r="I283" s="70">
        <f t="shared" si="52"/>
        <v>5783.4000000000005</v>
      </c>
      <c r="J283" s="70">
        <v>5850</v>
      </c>
      <c r="K283" s="70">
        <v>6430</v>
      </c>
      <c r="L283" s="70">
        <v>6750</v>
      </c>
      <c r="M283" s="70">
        <v>6950</v>
      </c>
      <c r="N283" s="70">
        <v>7290</v>
      </c>
      <c r="O283" s="62">
        <v>1.62</v>
      </c>
      <c r="P283" s="66">
        <v>1</v>
      </c>
      <c r="Q283" s="65" t="s">
        <v>2682</v>
      </c>
      <c r="R283" s="5" t="s">
        <v>173</v>
      </c>
    </row>
    <row r="284" spans="1:18" x14ac:dyDescent="0.2">
      <c r="A284" s="13" t="s">
        <v>2673</v>
      </c>
      <c r="B284" s="13"/>
      <c r="C284" s="3" t="s">
        <v>2358</v>
      </c>
      <c r="D284" s="3" t="s">
        <v>2674</v>
      </c>
      <c r="F284" s="54"/>
      <c r="G284" s="64">
        <v>5900</v>
      </c>
      <c r="H284" s="70">
        <f t="shared" si="53"/>
        <v>6195</v>
      </c>
      <c r="I284" s="70">
        <f t="shared" si="52"/>
        <v>6318.9000000000005</v>
      </c>
      <c r="J284" s="70">
        <v>6350</v>
      </c>
      <c r="K284" s="70">
        <v>6980</v>
      </c>
      <c r="L284" s="70">
        <v>7300</v>
      </c>
      <c r="M284" s="70">
        <v>7520</v>
      </c>
      <c r="N284" s="70">
        <v>7890</v>
      </c>
      <c r="O284" s="62">
        <v>1.86</v>
      </c>
      <c r="P284" s="66">
        <v>1</v>
      </c>
      <c r="Q284" s="65" t="s">
        <v>2683</v>
      </c>
      <c r="R284" s="5" t="s">
        <v>173</v>
      </c>
    </row>
    <row r="285" spans="1:18" x14ac:dyDescent="0.2">
      <c r="A285" s="13" t="s">
        <v>2675</v>
      </c>
      <c r="B285" s="13"/>
      <c r="C285" s="3" t="s">
        <v>2358</v>
      </c>
      <c r="D285" s="3" t="s">
        <v>2676</v>
      </c>
      <c r="F285" s="54"/>
      <c r="G285" s="64">
        <v>5900</v>
      </c>
      <c r="H285" s="70">
        <f t="shared" si="53"/>
        <v>6195</v>
      </c>
      <c r="I285" s="70">
        <f t="shared" si="52"/>
        <v>6318.9000000000005</v>
      </c>
      <c r="J285" s="70">
        <v>6350</v>
      </c>
      <c r="K285" s="70">
        <v>6980</v>
      </c>
      <c r="L285" s="70">
        <v>7300</v>
      </c>
      <c r="M285" s="70">
        <v>7520</v>
      </c>
      <c r="N285" s="70">
        <v>7890</v>
      </c>
      <c r="O285" s="62">
        <v>1.77</v>
      </c>
      <c r="P285" s="66">
        <v>1</v>
      </c>
      <c r="Q285" s="65" t="s">
        <v>2684</v>
      </c>
      <c r="R285" s="5" t="s">
        <v>173</v>
      </c>
    </row>
    <row r="286" spans="1:18" s="35" customFormat="1" x14ac:dyDescent="0.2">
      <c r="A286" s="40" t="s">
        <v>2722</v>
      </c>
      <c r="B286" s="40"/>
      <c r="C286" s="34" t="s">
        <v>2726</v>
      </c>
      <c r="D286" s="34" t="s">
        <v>2727</v>
      </c>
      <c r="E286" s="35">
        <v>3390</v>
      </c>
      <c r="F286" s="55">
        <f t="shared" ref="F286" si="62">E286*1.0609</f>
        <v>3596.451</v>
      </c>
      <c r="G286" s="55">
        <f t="shared" ref="G286" si="63">F286*1.05</f>
        <v>3776.2735500000003</v>
      </c>
      <c r="H286" s="70">
        <f t="shared" ref="H286" si="64">G286*1.05</f>
        <v>3965.0872275000006</v>
      </c>
      <c r="I286" s="70">
        <f t="shared" ref="I286" si="65">H286*1.02</f>
        <v>4044.3889720500006</v>
      </c>
      <c r="J286" s="70">
        <f t="shared" ref="J286" si="66">I286*1.05</f>
        <v>4246.6084206525011</v>
      </c>
      <c r="K286" s="70">
        <v>3850</v>
      </c>
      <c r="L286" s="70">
        <v>4000</v>
      </c>
      <c r="M286" s="70">
        <f t="shared" si="61"/>
        <v>4120</v>
      </c>
      <c r="N286" s="70">
        <v>4320</v>
      </c>
      <c r="O286" s="36">
        <v>1.7250000000000001</v>
      </c>
      <c r="P286" s="35">
        <v>1</v>
      </c>
      <c r="Q286" s="67" t="s">
        <v>2729</v>
      </c>
      <c r="R286" s="38" t="s">
        <v>232</v>
      </c>
    </row>
    <row r="287" spans="1:18" s="35" customFormat="1" x14ac:dyDescent="0.2">
      <c r="A287" s="40" t="s">
        <v>2721</v>
      </c>
      <c r="B287" s="40"/>
      <c r="C287" s="34" t="s">
        <v>1941</v>
      </c>
      <c r="D287" s="34" t="s">
        <v>533</v>
      </c>
      <c r="E287" s="35">
        <v>3391</v>
      </c>
      <c r="F287" s="55">
        <f t="shared" ref="F287:F291" si="67">E287*1.0609</f>
        <v>3597.5119</v>
      </c>
      <c r="G287" s="55">
        <f t="shared" ref="G287:G291" si="68">F287*1.05</f>
        <v>3777.3874949999999</v>
      </c>
      <c r="H287" s="70">
        <f t="shared" ref="H287:H291" si="69">G287*1.05</f>
        <v>3966.2568697500001</v>
      </c>
      <c r="I287" s="70">
        <f t="shared" ref="I287:I291" si="70">H287*1.02</f>
        <v>4045.5820071450003</v>
      </c>
      <c r="J287" s="70">
        <f t="shared" ref="J287:J291" si="71">I287*1.05</f>
        <v>4247.8611075022509</v>
      </c>
      <c r="K287" s="70">
        <v>3100</v>
      </c>
      <c r="L287" s="70">
        <v>3250</v>
      </c>
      <c r="M287" s="70">
        <v>3350</v>
      </c>
      <c r="N287" s="70">
        <v>3510</v>
      </c>
      <c r="O287" s="36">
        <v>1.7350000000000001</v>
      </c>
      <c r="P287" s="35">
        <v>1</v>
      </c>
      <c r="Q287" s="67" t="s">
        <v>2730</v>
      </c>
      <c r="R287" s="6" t="s">
        <v>219</v>
      </c>
    </row>
    <row r="288" spans="1:18" s="35" customFormat="1" x14ac:dyDescent="0.2">
      <c r="A288" s="40" t="s">
        <v>2723</v>
      </c>
      <c r="B288" s="40"/>
      <c r="C288" s="34" t="s">
        <v>2726</v>
      </c>
      <c r="D288" s="34" t="s">
        <v>2727</v>
      </c>
      <c r="E288" s="35">
        <v>3392</v>
      </c>
      <c r="F288" s="55">
        <f t="shared" si="67"/>
        <v>3598.5727999999999</v>
      </c>
      <c r="G288" s="55">
        <f t="shared" si="68"/>
        <v>3778.50144</v>
      </c>
      <c r="H288" s="70">
        <f t="shared" si="69"/>
        <v>3967.426512</v>
      </c>
      <c r="I288" s="70">
        <f t="shared" si="70"/>
        <v>4046.7750422399999</v>
      </c>
      <c r="J288" s="70">
        <f t="shared" si="71"/>
        <v>4249.1137943519998</v>
      </c>
      <c r="K288" s="70">
        <v>3850</v>
      </c>
      <c r="L288" s="70">
        <v>4000</v>
      </c>
      <c r="M288" s="70">
        <f t="shared" si="61"/>
        <v>4120</v>
      </c>
      <c r="N288" s="70">
        <v>4320</v>
      </c>
      <c r="O288" s="36">
        <v>1.768</v>
      </c>
      <c r="P288" s="35">
        <v>1</v>
      </c>
      <c r="Q288" s="67" t="s">
        <v>2731</v>
      </c>
      <c r="R288" s="38" t="s">
        <v>232</v>
      </c>
    </row>
    <row r="289" spans="1:18" s="35" customFormat="1" x14ac:dyDescent="0.2">
      <c r="A289" s="40" t="s">
        <v>2724</v>
      </c>
      <c r="B289" s="40"/>
      <c r="C289" s="34" t="s">
        <v>1941</v>
      </c>
      <c r="D289" s="34" t="s">
        <v>533</v>
      </c>
      <c r="E289" s="35">
        <v>3393</v>
      </c>
      <c r="F289" s="55">
        <f t="shared" si="67"/>
        <v>3599.6336999999999</v>
      </c>
      <c r="G289" s="55">
        <f t="shared" si="68"/>
        <v>3779.6153850000001</v>
      </c>
      <c r="H289" s="70">
        <f t="shared" si="69"/>
        <v>3968.5961542500004</v>
      </c>
      <c r="I289" s="70">
        <f t="shared" si="70"/>
        <v>4047.9680773350005</v>
      </c>
      <c r="J289" s="70">
        <f t="shared" si="71"/>
        <v>4250.3664812017505</v>
      </c>
      <c r="K289" s="70">
        <v>3100</v>
      </c>
      <c r="L289" s="70">
        <v>3250</v>
      </c>
      <c r="M289" s="70">
        <v>3350</v>
      </c>
      <c r="N289" s="70">
        <v>3510</v>
      </c>
      <c r="O289" s="36">
        <v>1.768</v>
      </c>
      <c r="P289" s="35">
        <v>1</v>
      </c>
      <c r="Q289" s="67" t="s">
        <v>2732</v>
      </c>
      <c r="R289" s="6" t="s">
        <v>219</v>
      </c>
    </row>
    <row r="290" spans="1:18" s="35" customFormat="1" x14ac:dyDescent="0.2">
      <c r="A290" s="40" t="s">
        <v>2725</v>
      </c>
      <c r="B290" s="40"/>
      <c r="C290" s="34" t="s">
        <v>2734</v>
      </c>
      <c r="D290" s="34" t="s">
        <v>2728</v>
      </c>
      <c r="E290" s="35">
        <v>3394</v>
      </c>
      <c r="F290" s="55">
        <f t="shared" si="67"/>
        <v>3600.6945999999998</v>
      </c>
      <c r="G290" s="55">
        <f t="shared" si="68"/>
        <v>3780.7293300000001</v>
      </c>
      <c r="H290" s="70">
        <f t="shared" si="69"/>
        <v>3969.7657965000003</v>
      </c>
      <c r="I290" s="70">
        <f t="shared" si="70"/>
        <v>4049.1611124300002</v>
      </c>
      <c r="J290" s="70">
        <f t="shared" si="71"/>
        <v>4251.6191680515003</v>
      </c>
      <c r="K290" s="70">
        <v>4700</v>
      </c>
      <c r="L290" s="70">
        <v>4900</v>
      </c>
      <c r="M290" s="70">
        <v>5050</v>
      </c>
      <c r="N290" s="70">
        <v>5300</v>
      </c>
      <c r="O290" s="36">
        <v>3.5</v>
      </c>
      <c r="P290" s="35">
        <v>1</v>
      </c>
      <c r="Q290" s="67" t="s">
        <v>2733</v>
      </c>
      <c r="R290" s="38" t="s">
        <v>779</v>
      </c>
    </row>
    <row r="291" spans="1:18" s="35" customFormat="1" x14ac:dyDescent="0.2">
      <c r="A291" s="40" t="s">
        <v>2951</v>
      </c>
      <c r="B291" s="40"/>
      <c r="C291" s="34" t="s">
        <v>2952</v>
      </c>
      <c r="D291" s="34" t="s">
        <v>2727</v>
      </c>
      <c r="E291" s="35">
        <v>3390</v>
      </c>
      <c r="F291" s="55">
        <f t="shared" si="67"/>
        <v>3596.451</v>
      </c>
      <c r="G291" s="55">
        <f t="shared" si="68"/>
        <v>3776.2735500000003</v>
      </c>
      <c r="H291" s="70">
        <f t="shared" si="69"/>
        <v>3965.0872275000006</v>
      </c>
      <c r="I291" s="70">
        <f t="shared" si="70"/>
        <v>4044.3889720500006</v>
      </c>
      <c r="J291" s="70">
        <f t="shared" si="71"/>
        <v>4246.6084206525011</v>
      </c>
      <c r="K291" s="70">
        <v>3850</v>
      </c>
      <c r="L291" s="70"/>
      <c r="M291" s="70">
        <v>4800</v>
      </c>
      <c r="N291" s="70">
        <f t="shared" si="60"/>
        <v>5040</v>
      </c>
      <c r="O291" s="36">
        <v>1.81</v>
      </c>
      <c r="P291" s="35">
        <v>1</v>
      </c>
      <c r="Q291" s="67" t="s">
        <v>2955</v>
      </c>
      <c r="R291" s="38" t="s">
        <v>232</v>
      </c>
    </row>
    <row r="292" spans="1:18" s="35" customFormat="1" x14ac:dyDescent="0.2">
      <c r="A292" s="40" t="s">
        <v>2950</v>
      </c>
      <c r="B292" s="40"/>
      <c r="C292" s="34" t="s">
        <v>2953</v>
      </c>
      <c r="D292" s="34" t="s">
        <v>2954</v>
      </c>
      <c r="E292" s="35">
        <v>3391</v>
      </c>
      <c r="F292" s="55">
        <f t="shared" ref="F292" si="72">E292*1.0609</f>
        <v>3597.5119</v>
      </c>
      <c r="G292" s="55">
        <f t="shared" ref="G292" si="73">F292*1.05</f>
        <v>3777.3874949999999</v>
      </c>
      <c r="H292" s="70">
        <f t="shared" ref="H292" si="74">G292*1.05</f>
        <v>3966.2568697500001</v>
      </c>
      <c r="I292" s="70">
        <f t="shared" ref="I292" si="75">H292*1.02</f>
        <v>4045.5820071450003</v>
      </c>
      <c r="J292" s="70">
        <f t="shared" ref="J292" si="76">I292*1.05</f>
        <v>4247.8611075022509</v>
      </c>
      <c r="K292" s="70">
        <v>3100</v>
      </c>
      <c r="L292" s="70"/>
      <c r="M292" s="70">
        <v>4190</v>
      </c>
      <c r="N292" s="70">
        <f t="shared" si="60"/>
        <v>4399.5</v>
      </c>
      <c r="O292" s="36">
        <v>2.0099999999999998</v>
      </c>
      <c r="P292" s="35">
        <v>1</v>
      </c>
      <c r="Q292" s="67" t="s">
        <v>2956</v>
      </c>
      <c r="R292" s="38" t="s">
        <v>232</v>
      </c>
    </row>
    <row r="293" spans="1:18" x14ac:dyDescent="0.2">
      <c r="A293" s="11" t="s">
        <v>1478</v>
      </c>
      <c r="B293" s="11"/>
      <c r="C293" s="3" t="s">
        <v>1278</v>
      </c>
      <c r="D293" s="3" t="s">
        <v>2236</v>
      </c>
      <c r="E293" s="3">
        <v>1270</v>
      </c>
      <c r="F293" s="55">
        <f t="shared" si="57"/>
        <v>1347.3429999999998</v>
      </c>
      <c r="G293" s="55">
        <f t="shared" si="54"/>
        <v>1414.7101499999999</v>
      </c>
      <c r="H293" s="70">
        <f t="shared" si="53"/>
        <v>1485.4456574999999</v>
      </c>
      <c r="I293" s="70">
        <f t="shared" si="52"/>
        <v>1515.1545706499999</v>
      </c>
      <c r="J293" s="70">
        <v>1600</v>
      </c>
      <c r="K293" s="70">
        <v>1750</v>
      </c>
      <c r="L293" s="70">
        <v>1830</v>
      </c>
      <c r="M293" s="70">
        <f t="shared" si="61"/>
        <v>1884.9</v>
      </c>
      <c r="N293" s="70">
        <v>1980</v>
      </c>
      <c r="O293" s="22">
        <v>0.60399999999999998</v>
      </c>
      <c r="P293" s="3">
        <v>1</v>
      </c>
      <c r="Q293" s="4" t="s">
        <v>1856</v>
      </c>
      <c r="R293" s="5" t="s">
        <v>220</v>
      </c>
    </row>
    <row r="294" spans="1:18" x14ac:dyDescent="0.2">
      <c r="A294" s="9" t="s">
        <v>2307</v>
      </c>
      <c r="B294" s="9"/>
      <c r="C294" s="1" t="s">
        <v>1278</v>
      </c>
      <c r="D294" s="1" t="s">
        <v>1948</v>
      </c>
      <c r="E294" s="1">
        <v>2700</v>
      </c>
      <c r="F294" s="54">
        <f t="shared" si="57"/>
        <v>2864.43</v>
      </c>
      <c r="G294" s="54">
        <f t="shared" si="54"/>
        <v>3007.6514999999999</v>
      </c>
      <c r="H294" s="71">
        <f t="shared" si="53"/>
        <v>3158.034075</v>
      </c>
      <c r="I294" s="71">
        <f t="shared" si="52"/>
        <v>3221.1947565</v>
      </c>
      <c r="J294" s="71">
        <f>I294*1.07</f>
        <v>3446.6783894550003</v>
      </c>
      <c r="K294" s="71">
        <f t="shared" si="58"/>
        <v>3787.8995500110454</v>
      </c>
      <c r="L294" s="71">
        <f t="shared" si="59"/>
        <v>3977.2945275115981</v>
      </c>
      <c r="M294" s="71">
        <f t="shared" si="61"/>
        <v>4096.6133633369463</v>
      </c>
      <c r="N294" s="71">
        <f t="shared" si="60"/>
        <v>4301.4440315037937</v>
      </c>
      <c r="O294" s="21">
        <v>0.67</v>
      </c>
      <c r="P294" s="1">
        <v>1</v>
      </c>
      <c r="Q294" s="2" t="s">
        <v>2308</v>
      </c>
      <c r="R294" s="6" t="s">
        <v>219</v>
      </c>
    </row>
    <row r="295" spans="1:18" x14ac:dyDescent="0.2">
      <c r="A295" s="12" t="s">
        <v>907</v>
      </c>
      <c r="C295" s="1" t="s">
        <v>1278</v>
      </c>
      <c r="D295" s="1" t="s">
        <v>2235</v>
      </c>
      <c r="E295" s="1">
        <v>2590</v>
      </c>
      <c r="F295" s="54">
        <f t="shared" si="57"/>
        <v>2747.7309999999998</v>
      </c>
      <c r="G295" s="54">
        <f>F295*1.05</f>
        <v>2885.1175499999999</v>
      </c>
      <c r="H295" s="71">
        <f t="shared" si="53"/>
        <v>3029.3734275000002</v>
      </c>
      <c r="I295" s="71">
        <f t="shared" si="52"/>
        <v>3089.9608960500004</v>
      </c>
      <c r="J295" s="71">
        <f t="shared" ref="J295:J350" si="77">I295*1.07</f>
        <v>3306.2581587735008</v>
      </c>
      <c r="K295" s="71">
        <f t="shared" si="58"/>
        <v>3633.5777164920773</v>
      </c>
      <c r="L295" s="71">
        <f t="shared" si="59"/>
        <v>3815.2566023166814</v>
      </c>
      <c r="M295" s="71">
        <f t="shared" si="61"/>
        <v>3929.714300386182</v>
      </c>
      <c r="N295" s="71">
        <f t="shared" si="60"/>
        <v>4126.2000154054913</v>
      </c>
      <c r="O295" s="21">
        <v>0.63400000000000001</v>
      </c>
      <c r="P295" s="1">
        <v>1</v>
      </c>
      <c r="Q295" s="2" t="s">
        <v>1857</v>
      </c>
      <c r="R295" s="6" t="s">
        <v>220</v>
      </c>
    </row>
    <row r="296" spans="1:18" s="3" customFormat="1" x14ac:dyDescent="0.2">
      <c r="A296" s="11" t="s">
        <v>1483</v>
      </c>
      <c r="B296" s="11"/>
      <c r="C296" s="3" t="s">
        <v>1278</v>
      </c>
      <c r="D296" s="3" t="s">
        <v>2236</v>
      </c>
      <c r="E296" s="3">
        <v>1270</v>
      </c>
      <c r="F296" s="55">
        <f t="shared" si="57"/>
        <v>1347.3429999999998</v>
      </c>
      <c r="G296" s="55">
        <f t="shared" si="54"/>
        <v>1414.7101499999999</v>
      </c>
      <c r="H296" s="70">
        <f t="shared" si="53"/>
        <v>1485.4456574999999</v>
      </c>
      <c r="I296" s="70">
        <f t="shared" si="52"/>
        <v>1515.1545706499999</v>
      </c>
      <c r="J296" s="70">
        <v>1600</v>
      </c>
      <c r="K296" s="70">
        <v>1750</v>
      </c>
      <c r="L296" s="70">
        <v>1830</v>
      </c>
      <c r="M296" s="70">
        <f t="shared" si="61"/>
        <v>1884.9</v>
      </c>
      <c r="N296" s="70">
        <v>1980</v>
      </c>
      <c r="O296" s="22">
        <v>0.63200000000000001</v>
      </c>
      <c r="P296" s="3">
        <v>1</v>
      </c>
      <c r="Q296" s="4" t="s">
        <v>708</v>
      </c>
      <c r="R296" s="5" t="s">
        <v>220</v>
      </c>
    </row>
    <row r="297" spans="1:18" x14ac:dyDescent="0.2">
      <c r="A297" s="11" t="s">
        <v>2437</v>
      </c>
      <c r="B297" s="11"/>
      <c r="C297" s="3" t="s">
        <v>2438</v>
      </c>
      <c r="D297" s="3" t="s">
        <v>1358</v>
      </c>
      <c r="E297" s="3">
        <v>1900</v>
      </c>
      <c r="F297" s="55">
        <f t="shared" si="57"/>
        <v>2015.7099999999998</v>
      </c>
      <c r="G297" s="55">
        <f t="shared" si="54"/>
        <v>2116.4955</v>
      </c>
      <c r="H297" s="70">
        <f t="shared" si="53"/>
        <v>2222.320275</v>
      </c>
      <c r="I297" s="70">
        <f t="shared" si="52"/>
        <v>2266.7666804999999</v>
      </c>
      <c r="J297" s="70">
        <v>2390</v>
      </c>
      <c r="K297" s="70">
        <v>2625</v>
      </c>
      <c r="L297" s="70">
        <v>2750</v>
      </c>
      <c r="M297" s="70">
        <v>2830</v>
      </c>
      <c r="N297" s="70">
        <v>2970</v>
      </c>
      <c r="O297" s="22">
        <v>1.248</v>
      </c>
      <c r="P297" s="4">
        <v>1</v>
      </c>
      <c r="Q297" s="4" t="s">
        <v>2439</v>
      </c>
      <c r="R297" s="5" t="s">
        <v>180</v>
      </c>
    </row>
    <row r="298" spans="1:18" x14ac:dyDescent="0.2">
      <c r="A298" s="12" t="s">
        <v>2440</v>
      </c>
      <c r="C298" s="1" t="s">
        <v>2438</v>
      </c>
      <c r="D298" s="1" t="s">
        <v>2441</v>
      </c>
      <c r="E298" s="1">
        <v>4240</v>
      </c>
      <c r="F298" s="54">
        <f t="shared" si="57"/>
        <v>4498.2159999999994</v>
      </c>
      <c r="G298" s="54">
        <f t="shared" si="54"/>
        <v>4723.1268</v>
      </c>
      <c r="H298" s="71">
        <f t="shared" si="53"/>
        <v>4959.2831400000005</v>
      </c>
      <c r="I298" s="71">
        <f t="shared" si="52"/>
        <v>5058.468802800001</v>
      </c>
      <c r="J298" s="71">
        <f t="shared" si="77"/>
        <v>5412.561618996001</v>
      </c>
      <c r="K298" s="71">
        <f t="shared" si="58"/>
        <v>5948.4052192766048</v>
      </c>
      <c r="L298" s="71">
        <v>6240</v>
      </c>
      <c r="M298" s="71">
        <f t="shared" si="61"/>
        <v>6427.2</v>
      </c>
      <c r="N298" s="71">
        <f t="shared" si="60"/>
        <v>6748.56</v>
      </c>
      <c r="O298" s="21">
        <v>1.274</v>
      </c>
      <c r="P298" s="2">
        <v>1</v>
      </c>
      <c r="Q298" s="2" t="s">
        <v>2442</v>
      </c>
      <c r="R298" s="6" t="s">
        <v>180</v>
      </c>
    </row>
    <row r="299" spans="1:18" x14ac:dyDescent="0.2">
      <c r="A299" s="11" t="s">
        <v>2443</v>
      </c>
      <c r="B299" s="11"/>
      <c r="C299" s="3" t="s">
        <v>531</v>
      </c>
      <c r="D299" s="3" t="s">
        <v>281</v>
      </c>
      <c r="E299" s="3">
        <v>2260</v>
      </c>
      <c r="F299" s="55">
        <f t="shared" si="57"/>
        <v>2397.634</v>
      </c>
      <c r="G299" s="55">
        <f t="shared" si="54"/>
        <v>2517.5156999999999</v>
      </c>
      <c r="H299" s="70">
        <f t="shared" si="53"/>
        <v>2643.3914850000001</v>
      </c>
      <c r="I299" s="70">
        <f t="shared" si="52"/>
        <v>2696.2593147000002</v>
      </c>
      <c r="J299" s="70">
        <v>2850</v>
      </c>
      <c r="K299" s="70">
        <v>3130</v>
      </c>
      <c r="L299" s="70">
        <v>3280</v>
      </c>
      <c r="M299" s="70">
        <v>3380</v>
      </c>
      <c r="N299" s="70">
        <v>3550</v>
      </c>
      <c r="O299" s="22">
        <v>1.1399999999999999</v>
      </c>
      <c r="P299" s="4">
        <v>1</v>
      </c>
      <c r="Q299" s="4" t="s">
        <v>282</v>
      </c>
      <c r="R299" s="5" t="s">
        <v>180</v>
      </c>
    </row>
    <row r="300" spans="1:18" x14ac:dyDescent="0.2">
      <c r="A300" s="12" t="s">
        <v>283</v>
      </c>
      <c r="C300" s="1" t="s">
        <v>598</v>
      </c>
      <c r="D300" s="1" t="s">
        <v>599</v>
      </c>
      <c r="E300" s="1">
        <v>5240</v>
      </c>
      <c r="F300" s="54">
        <f t="shared" si="57"/>
        <v>5559.116</v>
      </c>
      <c r="G300" s="54">
        <f t="shared" si="54"/>
        <v>5837.0718000000006</v>
      </c>
      <c r="H300" s="71">
        <f t="shared" si="53"/>
        <v>6128.9253900000012</v>
      </c>
      <c r="I300" s="71">
        <f t="shared" si="52"/>
        <v>6251.5038978000011</v>
      </c>
      <c r="J300" s="71">
        <f t="shared" si="77"/>
        <v>6689.109170646002</v>
      </c>
      <c r="K300" s="71">
        <f t="shared" si="58"/>
        <v>7351.330978539956</v>
      </c>
      <c r="L300" s="71">
        <f t="shared" si="59"/>
        <v>7718.8975274669538</v>
      </c>
      <c r="M300" s="71">
        <f t="shared" si="61"/>
        <v>7950.4644532909624</v>
      </c>
      <c r="N300" s="71">
        <f t="shared" si="60"/>
        <v>8347.98767595551</v>
      </c>
      <c r="O300" s="21">
        <v>1.3049999999999999</v>
      </c>
      <c r="P300" s="2">
        <v>1</v>
      </c>
      <c r="Q300" s="2" t="s">
        <v>600</v>
      </c>
      <c r="R300" s="6" t="s">
        <v>180</v>
      </c>
    </row>
    <row r="301" spans="1:18" x14ac:dyDescent="0.2">
      <c r="A301" s="12" t="s">
        <v>1554</v>
      </c>
      <c r="C301" s="1" t="s">
        <v>2438</v>
      </c>
      <c r="D301" s="1" t="s">
        <v>1967</v>
      </c>
      <c r="E301" s="1">
        <v>5650</v>
      </c>
      <c r="F301" s="54">
        <f t="shared" si="57"/>
        <v>5994.085</v>
      </c>
      <c r="G301" s="54">
        <f t="shared" si="54"/>
        <v>6293.7892500000007</v>
      </c>
      <c r="H301" s="71">
        <f t="shared" si="53"/>
        <v>6608.4787125000012</v>
      </c>
      <c r="I301" s="71">
        <f t="shared" si="52"/>
        <v>6740.6482867500017</v>
      </c>
      <c r="J301" s="71">
        <f t="shared" si="77"/>
        <v>7212.4936668225018</v>
      </c>
      <c r="K301" s="71">
        <f t="shared" si="58"/>
        <v>7926.5305398379296</v>
      </c>
      <c r="L301" s="71">
        <f t="shared" si="59"/>
        <v>8322.8570668298271</v>
      </c>
      <c r="M301" s="71">
        <f t="shared" si="61"/>
        <v>8572.5427788347224</v>
      </c>
      <c r="N301" s="71">
        <f t="shared" si="60"/>
        <v>9001.1699177764585</v>
      </c>
      <c r="O301" s="21">
        <v>1.304</v>
      </c>
      <c r="P301" s="1">
        <v>1</v>
      </c>
      <c r="Q301" s="2" t="s">
        <v>1555</v>
      </c>
      <c r="R301" s="6" t="s">
        <v>220</v>
      </c>
    </row>
    <row r="302" spans="1:18" x14ac:dyDescent="0.2">
      <c r="A302" s="11" t="s">
        <v>602</v>
      </c>
      <c r="B302" s="11"/>
      <c r="C302" s="3" t="s">
        <v>603</v>
      </c>
      <c r="D302" s="3" t="s">
        <v>604</v>
      </c>
      <c r="E302" s="3">
        <v>1900</v>
      </c>
      <c r="F302" s="55">
        <f t="shared" si="57"/>
        <v>2015.7099999999998</v>
      </c>
      <c r="G302" s="55">
        <f t="shared" si="54"/>
        <v>2116.4955</v>
      </c>
      <c r="H302" s="70">
        <f t="shared" si="53"/>
        <v>2222.320275</v>
      </c>
      <c r="I302" s="70">
        <f t="shared" si="52"/>
        <v>2266.7666804999999</v>
      </c>
      <c r="J302" s="70">
        <v>2390</v>
      </c>
      <c r="K302" s="70">
        <v>2625</v>
      </c>
      <c r="L302" s="70">
        <v>2750</v>
      </c>
      <c r="M302" s="70">
        <v>2830</v>
      </c>
      <c r="N302" s="70">
        <v>2970</v>
      </c>
      <c r="O302" s="22">
        <v>0.7</v>
      </c>
      <c r="P302" s="4">
        <v>1</v>
      </c>
      <c r="Q302" s="4" t="s">
        <v>605</v>
      </c>
      <c r="R302" s="5" t="s">
        <v>222</v>
      </c>
    </row>
    <row r="303" spans="1:18" x14ac:dyDescent="0.2">
      <c r="A303" s="12" t="s">
        <v>606</v>
      </c>
      <c r="C303" s="1" t="s">
        <v>603</v>
      </c>
      <c r="D303" s="1" t="s">
        <v>607</v>
      </c>
      <c r="E303" s="1">
        <v>3850</v>
      </c>
      <c r="F303" s="54">
        <f t="shared" si="57"/>
        <v>4084.4649999999997</v>
      </c>
      <c r="G303" s="54">
        <f t="shared" si="54"/>
        <v>4288.6882500000002</v>
      </c>
      <c r="H303" s="71">
        <f t="shared" si="53"/>
        <v>4503.1226624999999</v>
      </c>
      <c r="I303" s="71">
        <f t="shared" si="52"/>
        <v>4593.1851157499996</v>
      </c>
      <c r="J303" s="71">
        <f t="shared" si="77"/>
        <v>4914.7080738525001</v>
      </c>
      <c r="K303" s="71">
        <f t="shared" si="58"/>
        <v>5401.2641731638978</v>
      </c>
      <c r="L303" s="71">
        <f t="shared" si="59"/>
        <v>5671.3273818220932</v>
      </c>
      <c r="M303" s="71">
        <f t="shared" si="61"/>
        <v>5841.4672032767558</v>
      </c>
      <c r="N303" s="71">
        <f t="shared" si="60"/>
        <v>6133.5405634405934</v>
      </c>
      <c r="O303" s="21">
        <v>0.71599999999999997</v>
      </c>
      <c r="P303" s="2">
        <v>1</v>
      </c>
      <c r="Q303" s="2" t="s">
        <v>608</v>
      </c>
      <c r="R303" s="6" t="s">
        <v>222</v>
      </c>
    </row>
    <row r="304" spans="1:18" x14ac:dyDescent="0.2">
      <c r="A304" s="11" t="s">
        <v>609</v>
      </c>
      <c r="B304" s="11"/>
      <c r="C304" s="3" t="s">
        <v>603</v>
      </c>
      <c r="D304" s="3" t="s">
        <v>610</v>
      </c>
      <c r="E304" s="3">
        <v>1900</v>
      </c>
      <c r="F304" s="55">
        <f t="shared" si="57"/>
        <v>2015.7099999999998</v>
      </c>
      <c r="G304" s="55">
        <f t="shared" si="54"/>
        <v>2116.4955</v>
      </c>
      <c r="H304" s="70">
        <f t="shared" si="53"/>
        <v>2222.320275</v>
      </c>
      <c r="I304" s="70">
        <f t="shared" si="52"/>
        <v>2266.7666804999999</v>
      </c>
      <c r="J304" s="70">
        <v>2390</v>
      </c>
      <c r="K304" s="70">
        <v>2625</v>
      </c>
      <c r="L304" s="70">
        <v>2750</v>
      </c>
      <c r="M304" s="70">
        <v>2830</v>
      </c>
      <c r="N304" s="70">
        <v>2970</v>
      </c>
      <c r="O304" s="22">
        <v>0.84299999999999997</v>
      </c>
      <c r="P304" s="4">
        <v>1</v>
      </c>
      <c r="Q304" s="4" t="s">
        <v>611</v>
      </c>
      <c r="R304" s="5" t="s">
        <v>222</v>
      </c>
    </row>
    <row r="305" spans="1:18" x14ac:dyDescent="0.2">
      <c r="A305" s="12" t="s">
        <v>612</v>
      </c>
      <c r="C305" s="1" t="s">
        <v>823</v>
      </c>
      <c r="D305" s="1" t="s">
        <v>824</v>
      </c>
      <c r="E305" s="1">
        <v>4100</v>
      </c>
      <c r="F305" s="54">
        <f t="shared" si="57"/>
        <v>4349.6899999999996</v>
      </c>
      <c r="G305" s="54">
        <f t="shared" si="54"/>
        <v>4567.1745000000001</v>
      </c>
      <c r="H305" s="71">
        <f t="shared" si="53"/>
        <v>4795.5332250000001</v>
      </c>
      <c r="I305" s="71">
        <f t="shared" si="52"/>
        <v>4891.4438895000003</v>
      </c>
      <c r="J305" s="71">
        <f t="shared" si="77"/>
        <v>5233.8449617650003</v>
      </c>
      <c r="K305" s="71">
        <f t="shared" si="58"/>
        <v>5751.9956129797356</v>
      </c>
      <c r="L305" s="71">
        <f t="shared" si="59"/>
        <v>6039.5953936287224</v>
      </c>
      <c r="M305" s="71">
        <f t="shared" si="61"/>
        <v>6220.7832554375846</v>
      </c>
      <c r="N305" s="71">
        <f t="shared" si="60"/>
        <v>6531.8224182094636</v>
      </c>
      <c r="O305" s="21">
        <v>0.85099999999999998</v>
      </c>
      <c r="P305" s="2">
        <v>1</v>
      </c>
      <c r="Q305" s="2" t="s">
        <v>825</v>
      </c>
      <c r="R305" s="6" t="s">
        <v>222</v>
      </c>
    </row>
    <row r="306" spans="1:18" x14ac:dyDescent="0.2">
      <c r="A306" s="11" t="s">
        <v>826</v>
      </c>
      <c r="B306" s="11"/>
      <c r="C306" s="3" t="s">
        <v>603</v>
      </c>
      <c r="D306" s="3" t="s">
        <v>827</v>
      </c>
      <c r="E306" s="3">
        <v>1900</v>
      </c>
      <c r="F306" s="55">
        <f t="shared" si="57"/>
        <v>2015.7099999999998</v>
      </c>
      <c r="G306" s="55">
        <f t="shared" si="54"/>
        <v>2116.4955</v>
      </c>
      <c r="H306" s="70">
        <f t="shared" si="53"/>
        <v>2222.320275</v>
      </c>
      <c r="I306" s="70">
        <f t="shared" si="52"/>
        <v>2266.7666804999999</v>
      </c>
      <c r="J306" s="70">
        <v>2390</v>
      </c>
      <c r="K306" s="70">
        <v>2625</v>
      </c>
      <c r="L306" s="70">
        <v>2750</v>
      </c>
      <c r="M306" s="70">
        <v>2830</v>
      </c>
      <c r="N306" s="70">
        <v>2970</v>
      </c>
      <c r="O306" s="22">
        <v>0.81799999999999995</v>
      </c>
      <c r="P306" s="4">
        <v>1</v>
      </c>
      <c r="Q306" s="4" t="s">
        <v>828</v>
      </c>
      <c r="R306" s="5" t="s">
        <v>222</v>
      </c>
    </row>
    <row r="307" spans="1:18" x14ac:dyDescent="0.2">
      <c r="A307" s="12" t="s">
        <v>829</v>
      </c>
      <c r="C307" s="1" t="s">
        <v>823</v>
      </c>
      <c r="D307" s="1" t="s">
        <v>601</v>
      </c>
      <c r="E307" s="1">
        <v>4040</v>
      </c>
      <c r="F307" s="54">
        <f t="shared" si="57"/>
        <v>4286.0360000000001</v>
      </c>
      <c r="G307" s="54">
        <f t="shared" si="54"/>
        <v>4500.3378000000002</v>
      </c>
      <c r="H307" s="71">
        <f t="shared" si="53"/>
        <v>4725.3546900000001</v>
      </c>
      <c r="I307" s="71">
        <f t="shared" si="52"/>
        <v>4819.8617838</v>
      </c>
      <c r="J307" s="71">
        <f t="shared" si="77"/>
        <v>5157.2521086659999</v>
      </c>
      <c r="K307" s="71">
        <f t="shared" si="58"/>
        <v>5667.8200674239342</v>
      </c>
      <c r="L307" s="71">
        <f t="shared" si="59"/>
        <v>5951.2110707951315</v>
      </c>
      <c r="M307" s="71">
        <f t="shared" si="61"/>
        <v>6129.7474029189852</v>
      </c>
      <c r="N307" s="71">
        <f t="shared" si="60"/>
        <v>6436.2347730649344</v>
      </c>
      <c r="O307" s="21">
        <v>0.81899999999999995</v>
      </c>
      <c r="P307" s="2">
        <v>1</v>
      </c>
      <c r="Q307" s="2" t="s">
        <v>830</v>
      </c>
      <c r="R307" s="6" t="s">
        <v>222</v>
      </c>
    </row>
    <row r="308" spans="1:18" x14ac:dyDescent="0.2">
      <c r="A308" s="12" t="s">
        <v>908</v>
      </c>
      <c r="C308" s="1" t="s">
        <v>302</v>
      </c>
      <c r="D308" s="1" t="s">
        <v>1912</v>
      </c>
      <c r="E308" s="1">
        <v>2090</v>
      </c>
      <c r="F308" s="54">
        <f t="shared" si="57"/>
        <v>2217.2809999999999</v>
      </c>
      <c r="G308" s="54">
        <f t="shared" si="54"/>
        <v>2328.1450500000001</v>
      </c>
      <c r="H308" s="71">
        <f t="shared" si="53"/>
        <v>2444.5523025000002</v>
      </c>
      <c r="I308" s="71">
        <f t="shared" si="52"/>
        <v>2493.4433485500003</v>
      </c>
      <c r="J308" s="71">
        <f t="shared" si="77"/>
        <v>2667.9843829485003</v>
      </c>
      <c r="K308" s="71">
        <f t="shared" si="58"/>
        <v>2932.1148368604017</v>
      </c>
      <c r="L308" s="71">
        <f t="shared" si="59"/>
        <v>3078.7205787034218</v>
      </c>
      <c r="M308" s="71">
        <f t="shared" si="61"/>
        <v>3171.0821960645244</v>
      </c>
      <c r="N308" s="71">
        <f t="shared" si="60"/>
        <v>3329.6363058677507</v>
      </c>
      <c r="O308" s="21">
        <v>0.59</v>
      </c>
      <c r="P308" s="1">
        <v>1</v>
      </c>
      <c r="Q308" s="2" t="s">
        <v>1858</v>
      </c>
      <c r="R308" s="6" t="s">
        <v>219</v>
      </c>
    </row>
    <row r="309" spans="1:18" x14ac:dyDescent="0.2">
      <c r="A309" s="12" t="s">
        <v>909</v>
      </c>
      <c r="C309" s="1" t="s">
        <v>302</v>
      </c>
      <c r="D309" s="1" t="s">
        <v>1913</v>
      </c>
      <c r="E309" s="1">
        <v>2160</v>
      </c>
      <c r="F309" s="54">
        <f t="shared" si="57"/>
        <v>2291.5439999999999</v>
      </c>
      <c r="G309" s="54">
        <f t="shared" si="54"/>
        <v>2406.1212</v>
      </c>
      <c r="H309" s="71">
        <f t="shared" si="53"/>
        <v>2526.4272599999999</v>
      </c>
      <c r="I309" s="71">
        <f t="shared" si="52"/>
        <v>2576.9558051999998</v>
      </c>
      <c r="J309" s="71">
        <f t="shared" si="77"/>
        <v>2757.3427115639997</v>
      </c>
      <c r="K309" s="71">
        <f t="shared" si="58"/>
        <v>3030.3196400088354</v>
      </c>
      <c r="L309" s="71">
        <f t="shared" si="59"/>
        <v>3181.8356220092774</v>
      </c>
      <c r="M309" s="71">
        <f t="shared" si="61"/>
        <v>3277.2906906695557</v>
      </c>
      <c r="N309" s="71">
        <f t="shared" si="60"/>
        <v>3441.1552252030338</v>
      </c>
      <c r="O309" s="21">
        <v>0.48299999999999998</v>
      </c>
      <c r="P309" s="1">
        <v>1</v>
      </c>
      <c r="Q309" s="2" t="s">
        <v>1859</v>
      </c>
      <c r="R309" s="6" t="s">
        <v>219</v>
      </c>
    </row>
    <row r="310" spans="1:18" x14ac:dyDescent="0.2">
      <c r="A310" s="11" t="s">
        <v>415</v>
      </c>
      <c r="B310" s="11"/>
      <c r="C310" s="3" t="s">
        <v>416</v>
      </c>
      <c r="D310" s="3" t="s">
        <v>417</v>
      </c>
      <c r="E310" s="3">
        <v>1110</v>
      </c>
      <c r="F310" s="55">
        <f t="shared" si="57"/>
        <v>1177.5989999999999</v>
      </c>
      <c r="G310" s="55">
        <f t="shared" si="54"/>
        <v>1236.4789499999999</v>
      </c>
      <c r="H310" s="70">
        <f t="shared" si="53"/>
        <v>1298.3028975</v>
      </c>
      <c r="I310" s="70">
        <f t="shared" si="52"/>
        <v>1324.26895545</v>
      </c>
      <c r="J310" s="70">
        <v>1390</v>
      </c>
      <c r="K310" s="70">
        <v>1525</v>
      </c>
      <c r="L310" s="70">
        <v>1600</v>
      </c>
      <c r="M310" s="70">
        <v>1650</v>
      </c>
      <c r="N310" s="70">
        <f t="shared" si="60"/>
        <v>1732.5</v>
      </c>
      <c r="O310" s="22">
        <v>0.52500000000000002</v>
      </c>
      <c r="P310" s="3">
        <v>1</v>
      </c>
      <c r="Q310" s="4" t="s">
        <v>418</v>
      </c>
      <c r="R310" s="5" t="s">
        <v>176</v>
      </c>
    </row>
    <row r="311" spans="1:18" x14ac:dyDescent="0.2">
      <c r="A311" s="11" t="s">
        <v>419</v>
      </c>
      <c r="B311" s="11"/>
      <c r="C311" s="3" t="s">
        <v>416</v>
      </c>
      <c r="D311" s="3" t="s">
        <v>420</v>
      </c>
      <c r="E311" s="3">
        <v>1050</v>
      </c>
      <c r="F311" s="55">
        <f t="shared" si="57"/>
        <v>1113.9449999999999</v>
      </c>
      <c r="G311" s="55">
        <f t="shared" si="54"/>
        <v>1169.6422499999999</v>
      </c>
      <c r="H311" s="70">
        <f t="shared" si="53"/>
        <v>1228.1243625</v>
      </c>
      <c r="I311" s="70">
        <f t="shared" si="52"/>
        <v>1252.68684975</v>
      </c>
      <c r="J311" s="70">
        <v>1300</v>
      </c>
      <c r="K311" s="70">
        <v>1430</v>
      </c>
      <c r="L311" s="70">
        <v>1500</v>
      </c>
      <c r="M311" s="70">
        <f t="shared" si="61"/>
        <v>1545</v>
      </c>
      <c r="N311" s="70">
        <f t="shared" si="60"/>
        <v>1622.25</v>
      </c>
      <c r="O311" s="22">
        <v>0.47799999999999998</v>
      </c>
      <c r="P311" s="3">
        <v>1</v>
      </c>
      <c r="Q311" s="4" t="s">
        <v>421</v>
      </c>
      <c r="R311" s="5" t="s">
        <v>176</v>
      </c>
    </row>
    <row r="312" spans="1:18" x14ac:dyDescent="0.2">
      <c r="A312" s="11" t="s">
        <v>422</v>
      </c>
      <c r="B312" s="11"/>
      <c r="C312" s="3" t="s">
        <v>416</v>
      </c>
      <c r="D312" s="3" t="s">
        <v>423</v>
      </c>
      <c r="E312" s="3">
        <v>1600</v>
      </c>
      <c r="F312" s="55">
        <f t="shared" si="57"/>
        <v>1697.4399999999998</v>
      </c>
      <c r="G312" s="55">
        <f t="shared" si="54"/>
        <v>1782.3119999999999</v>
      </c>
      <c r="H312" s="70">
        <f t="shared" si="53"/>
        <v>1871.4276</v>
      </c>
      <c r="I312" s="70">
        <f t="shared" si="52"/>
        <v>1908.8561520000001</v>
      </c>
      <c r="J312" s="70">
        <v>2000</v>
      </c>
      <c r="K312" s="70">
        <v>2200</v>
      </c>
      <c r="L312" s="70">
        <v>2300</v>
      </c>
      <c r="M312" s="70">
        <v>2370</v>
      </c>
      <c r="N312" s="70">
        <f t="shared" si="60"/>
        <v>2488.5</v>
      </c>
      <c r="O312" s="22">
        <v>0.60399999999999998</v>
      </c>
      <c r="P312" s="3">
        <v>1</v>
      </c>
      <c r="Q312" s="4" t="s">
        <v>424</v>
      </c>
      <c r="R312" s="5" t="s">
        <v>176</v>
      </c>
    </row>
    <row r="313" spans="1:18" x14ac:dyDescent="0.2">
      <c r="A313" s="11" t="s">
        <v>1247</v>
      </c>
      <c r="B313" s="11"/>
      <c r="C313" s="3" t="s">
        <v>1248</v>
      </c>
      <c r="D313" s="3" t="s">
        <v>931</v>
      </c>
      <c r="E313" s="3">
        <v>1380</v>
      </c>
      <c r="F313" s="55">
        <f t="shared" si="57"/>
        <v>1464.0419999999999</v>
      </c>
      <c r="G313" s="55">
        <f t="shared" si="54"/>
        <v>1537.2440999999999</v>
      </c>
      <c r="H313" s="70">
        <f t="shared" si="53"/>
        <v>1614.106305</v>
      </c>
      <c r="I313" s="70">
        <f t="shared" ref="I313:I377" si="78">H313*1.02</f>
        <v>1646.3884311000002</v>
      </c>
      <c r="J313" s="70">
        <v>1750</v>
      </c>
      <c r="K313" s="70">
        <v>1920</v>
      </c>
      <c r="L313" s="70">
        <v>2000</v>
      </c>
      <c r="M313" s="70">
        <f t="shared" si="61"/>
        <v>2060</v>
      </c>
      <c r="N313" s="70">
        <f t="shared" si="60"/>
        <v>2163</v>
      </c>
      <c r="O313" s="22">
        <v>0.59699999999999998</v>
      </c>
      <c r="P313" s="3">
        <v>1</v>
      </c>
      <c r="Q313" s="4" t="s">
        <v>932</v>
      </c>
      <c r="R313" s="5" t="s">
        <v>178</v>
      </c>
    </row>
    <row r="314" spans="1:18" x14ac:dyDescent="0.2">
      <c r="A314" s="11" t="s">
        <v>933</v>
      </c>
      <c r="B314" s="11"/>
      <c r="C314" s="3" t="s">
        <v>1248</v>
      </c>
      <c r="D314" s="3" t="s">
        <v>934</v>
      </c>
      <c r="E314" s="3">
        <v>1260</v>
      </c>
      <c r="F314" s="55">
        <f t="shared" si="57"/>
        <v>1336.7339999999999</v>
      </c>
      <c r="G314" s="55">
        <f t="shared" si="54"/>
        <v>1403.5707</v>
      </c>
      <c r="H314" s="70">
        <f t="shared" si="54"/>
        <v>1473.749235</v>
      </c>
      <c r="I314" s="70">
        <f t="shared" si="78"/>
        <v>1503.2242197</v>
      </c>
      <c r="J314" s="70">
        <v>1590</v>
      </c>
      <c r="K314" s="70">
        <v>1750</v>
      </c>
      <c r="L314" s="70">
        <v>1830</v>
      </c>
      <c r="M314" s="70">
        <f t="shared" si="61"/>
        <v>1884.9</v>
      </c>
      <c r="N314" s="70">
        <f t="shared" si="60"/>
        <v>1979.1450000000002</v>
      </c>
      <c r="O314" s="22">
        <v>0.59399999999999997</v>
      </c>
      <c r="P314" s="3">
        <v>1</v>
      </c>
      <c r="Q314" s="4" t="s">
        <v>935</v>
      </c>
      <c r="R314" s="5" t="s">
        <v>178</v>
      </c>
    </row>
    <row r="315" spans="1:18" x14ac:dyDescent="0.2">
      <c r="A315" s="11" t="s">
        <v>936</v>
      </c>
      <c r="B315" s="11"/>
      <c r="C315" s="3" t="s">
        <v>1248</v>
      </c>
      <c r="D315" s="3" t="s">
        <v>937</v>
      </c>
      <c r="E315" s="3">
        <v>1900</v>
      </c>
      <c r="F315" s="55">
        <f t="shared" si="57"/>
        <v>2015.7099999999998</v>
      </c>
      <c r="G315" s="55">
        <f t="shared" si="54"/>
        <v>2116.4955</v>
      </c>
      <c r="H315" s="70">
        <f t="shared" si="54"/>
        <v>2222.320275</v>
      </c>
      <c r="I315" s="70">
        <f t="shared" si="78"/>
        <v>2266.7666804999999</v>
      </c>
      <c r="J315" s="70">
        <v>2400</v>
      </c>
      <c r="K315" s="70">
        <v>2640</v>
      </c>
      <c r="L315" s="70">
        <v>2770</v>
      </c>
      <c r="M315" s="70">
        <v>2850</v>
      </c>
      <c r="N315" s="70">
        <f t="shared" si="60"/>
        <v>2992.5</v>
      </c>
      <c r="O315" s="22">
        <v>0.72199999999999998</v>
      </c>
      <c r="P315" s="3">
        <v>1</v>
      </c>
      <c r="Q315" s="4" t="s">
        <v>938</v>
      </c>
      <c r="R315" s="5" t="s">
        <v>178</v>
      </c>
    </row>
    <row r="316" spans="1:18" s="3" customFormat="1" x14ac:dyDescent="0.2">
      <c r="A316" s="11" t="s">
        <v>939</v>
      </c>
      <c r="B316" s="11"/>
      <c r="C316" s="3" t="s">
        <v>940</v>
      </c>
      <c r="D316" s="3" t="s">
        <v>931</v>
      </c>
      <c r="E316" s="3">
        <v>1920</v>
      </c>
      <c r="F316" s="55">
        <f t="shared" si="57"/>
        <v>2036.9279999999999</v>
      </c>
      <c r="G316" s="55">
        <f t="shared" si="54"/>
        <v>2138.7743999999998</v>
      </c>
      <c r="H316" s="70">
        <f t="shared" si="54"/>
        <v>2245.7131199999999</v>
      </c>
      <c r="I316" s="70">
        <f t="shared" si="78"/>
        <v>2290.6273824</v>
      </c>
      <c r="J316" s="70">
        <v>2450</v>
      </c>
      <c r="K316" s="70">
        <v>2690</v>
      </c>
      <c r="L316" s="70">
        <v>2820</v>
      </c>
      <c r="M316" s="70">
        <f t="shared" si="61"/>
        <v>2904.6</v>
      </c>
      <c r="N316" s="70">
        <f t="shared" si="60"/>
        <v>3049.83</v>
      </c>
      <c r="O316" s="22">
        <v>0.6</v>
      </c>
      <c r="P316" s="3">
        <v>1</v>
      </c>
      <c r="Q316" s="4" t="s">
        <v>941</v>
      </c>
      <c r="R316" s="5" t="s">
        <v>178</v>
      </c>
    </row>
    <row r="317" spans="1:18" x14ac:dyDescent="0.2">
      <c r="A317" s="11" t="s">
        <v>942</v>
      </c>
      <c r="B317" s="11"/>
      <c r="C317" s="3" t="s">
        <v>940</v>
      </c>
      <c r="D317" s="3" t="s">
        <v>934</v>
      </c>
      <c r="E317" s="3">
        <v>1880</v>
      </c>
      <c r="F317" s="55">
        <f t="shared" si="57"/>
        <v>1994.492</v>
      </c>
      <c r="G317" s="55">
        <f t="shared" si="54"/>
        <v>2094.2166000000002</v>
      </c>
      <c r="H317" s="70">
        <f t="shared" si="54"/>
        <v>2198.9274300000002</v>
      </c>
      <c r="I317" s="70">
        <f t="shared" si="78"/>
        <v>2242.9059786000003</v>
      </c>
      <c r="J317" s="70">
        <f t="shared" si="77"/>
        <v>2399.9093971020002</v>
      </c>
      <c r="K317" s="70">
        <v>2640</v>
      </c>
      <c r="L317" s="70">
        <v>2770</v>
      </c>
      <c r="M317" s="70">
        <v>2850</v>
      </c>
      <c r="N317" s="70">
        <f t="shared" si="60"/>
        <v>2992.5</v>
      </c>
      <c r="O317" s="22">
        <v>0.69199999999999984</v>
      </c>
      <c r="P317" s="3">
        <v>1</v>
      </c>
      <c r="Q317" s="4" t="s">
        <v>943</v>
      </c>
      <c r="R317" s="5" t="s">
        <v>178</v>
      </c>
    </row>
    <row r="318" spans="1:18" x14ac:dyDescent="0.2">
      <c r="A318" s="11" t="s">
        <v>944</v>
      </c>
      <c r="B318" s="11"/>
      <c r="C318" s="3" t="s">
        <v>940</v>
      </c>
      <c r="D318" s="3" t="s">
        <v>2541</v>
      </c>
      <c r="E318" s="3">
        <v>2340</v>
      </c>
      <c r="F318" s="55">
        <f t="shared" si="57"/>
        <v>2482.5059999999999</v>
      </c>
      <c r="G318" s="55">
        <f t="shared" si="54"/>
        <v>2606.6313</v>
      </c>
      <c r="H318" s="70">
        <f t="shared" si="54"/>
        <v>2736.962865</v>
      </c>
      <c r="I318" s="70">
        <f t="shared" si="78"/>
        <v>2791.7021223000002</v>
      </c>
      <c r="J318" s="70">
        <v>2950</v>
      </c>
      <c r="K318" s="70">
        <v>3240</v>
      </c>
      <c r="L318" s="70">
        <v>3400</v>
      </c>
      <c r="M318" s="70">
        <v>3500</v>
      </c>
      <c r="N318" s="70">
        <f t="shared" si="60"/>
        <v>3675</v>
      </c>
      <c r="O318" s="22">
        <v>0.83299999999999996</v>
      </c>
      <c r="P318" s="3">
        <v>1</v>
      </c>
      <c r="Q318" s="4" t="s">
        <v>945</v>
      </c>
      <c r="R318" s="5" t="s">
        <v>178</v>
      </c>
    </row>
    <row r="319" spans="1:18" x14ac:dyDescent="0.2">
      <c r="A319" s="11" t="s">
        <v>946</v>
      </c>
      <c r="B319" s="11"/>
      <c r="C319" s="3" t="s">
        <v>947</v>
      </c>
      <c r="D319" s="3" t="s">
        <v>948</v>
      </c>
      <c r="E319" s="3">
        <v>5140</v>
      </c>
      <c r="F319" s="55">
        <f t="shared" si="57"/>
        <v>5453.0259999999998</v>
      </c>
      <c r="G319" s="55">
        <f t="shared" si="54"/>
        <v>5725.6773000000003</v>
      </c>
      <c r="H319" s="70">
        <f t="shared" si="54"/>
        <v>6011.9611650000006</v>
      </c>
      <c r="I319" s="70">
        <f t="shared" si="78"/>
        <v>6132.2003883000007</v>
      </c>
      <c r="J319" s="70">
        <v>6500</v>
      </c>
      <c r="K319" s="70">
        <v>7140</v>
      </c>
      <c r="L319" s="70">
        <v>7490</v>
      </c>
      <c r="M319" s="70">
        <f t="shared" si="61"/>
        <v>7714.7</v>
      </c>
      <c r="N319" s="70">
        <f t="shared" si="60"/>
        <v>8100.4350000000004</v>
      </c>
      <c r="O319" s="22">
        <v>0.56999999999999995</v>
      </c>
      <c r="P319" s="3">
        <v>1</v>
      </c>
      <c r="Q319" s="4" t="s">
        <v>949</v>
      </c>
      <c r="R319" s="5" t="s">
        <v>175</v>
      </c>
    </row>
    <row r="320" spans="1:18" s="3" customFormat="1" x14ac:dyDescent="0.2">
      <c r="A320" s="11" t="s">
        <v>950</v>
      </c>
      <c r="B320" s="11"/>
      <c r="C320" s="3" t="s">
        <v>947</v>
      </c>
      <c r="D320" s="3" t="s">
        <v>951</v>
      </c>
      <c r="E320" s="3">
        <v>5140</v>
      </c>
      <c r="F320" s="55">
        <f t="shared" si="57"/>
        <v>5453.0259999999998</v>
      </c>
      <c r="G320" s="55">
        <f t="shared" si="54"/>
        <v>5725.6773000000003</v>
      </c>
      <c r="H320" s="70">
        <f t="shared" si="54"/>
        <v>6011.9611650000006</v>
      </c>
      <c r="I320" s="70">
        <f t="shared" si="78"/>
        <v>6132.2003883000007</v>
      </c>
      <c r="J320" s="70">
        <v>6500</v>
      </c>
      <c r="K320" s="70">
        <v>7140</v>
      </c>
      <c r="L320" s="70">
        <v>7490</v>
      </c>
      <c r="M320" s="70">
        <f t="shared" si="61"/>
        <v>7714.7</v>
      </c>
      <c r="N320" s="70">
        <f t="shared" si="60"/>
        <v>8100.4350000000004</v>
      </c>
      <c r="O320" s="22">
        <v>0.56899999999999995</v>
      </c>
      <c r="P320" s="3">
        <v>1</v>
      </c>
      <c r="Q320" s="4" t="s">
        <v>952</v>
      </c>
      <c r="R320" s="5" t="s">
        <v>175</v>
      </c>
    </row>
    <row r="321" spans="1:18" s="3" customFormat="1" x14ac:dyDescent="0.2">
      <c r="A321" s="11" t="s">
        <v>953</v>
      </c>
      <c r="B321" s="11"/>
      <c r="C321" s="3" t="s">
        <v>947</v>
      </c>
      <c r="D321" s="3" t="s">
        <v>954</v>
      </c>
      <c r="E321" s="3">
        <v>5650</v>
      </c>
      <c r="F321" s="55">
        <f t="shared" si="57"/>
        <v>5994.085</v>
      </c>
      <c r="G321" s="55">
        <f t="shared" si="54"/>
        <v>6293.7892500000007</v>
      </c>
      <c r="H321" s="70">
        <f t="shared" si="54"/>
        <v>6608.4787125000012</v>
      </c>
      <c r="I321" s="70">
        <f t="shared" si="78"/>
        <v>6740.6482867500017</v>
      </c>
      <c r="J321" s="70">
        <v>7190</v>
      </c>
      <c r="K321" s="70">
        <v>7900</v>
      </c>
      <c r="L321" s="70">
        <v>8290</v>
      </c>
      <c r="M321" s="70">
        <v>8540</v>
      </c>
      <c r="N321" s="70">
        <f t="shared" si="60"/>
        <v>8967</v>
      </c>
      <c r="O321" s="22">
        <v>0.63800000000000001</v>
      </c>
      <c r="P321" s="3">
        <v>1</v>
      </c>
      <c r="Q321" s="4" t="s">
        <v>955</v>
      </c>
      <c r="R321" s="5" t="s">
        <v>175</v>
      </c>
    </row>
    <row r="322" spans="1:18" s="3" customFormat="1" x14ac:dyDescent="0.2">
      <c r="A322" s="11" t="s">
        <v>956</v>
      </c>
      <c r="B322" s="11"/>
      <c r="C322" s="3" t="s">
        <v>947</v>
      </c>
      <c r="D322" s="3" t="s">
        <v>957</v>
      </c>
      <c r="E322" s="3">
        <v>5650</v>
      </c>
      <c r="F322" s="55">
        <f t="shared" si="57"/>
        <v>5994.085</v>
      </c>
      <c r="G322" s="55">
        <f t="shared" si="54"/>
        <v>6293.7892500000007</v>
      </c>
      <c r="H322" s="70">
        <f t="shared" si="54"/>
        <v>6608.4787125000012</v>
      </c>
      <c r="I322" s="70">
        <f t="shared" si="78"/>
        <v>6740.6482867500017</v>
      </c>
      <c r="J322" s="70">
        <v>7190</v>
      </c>
      <c r="K322" s="70">
        <v>7900</v>
      </c>
      <c r="L322" s="70">
        <v>8290</v>
      </c>
      <c r="M322" s="70">
        <v>8540</v>
      </c>
      <c r="N322" s="70">
        <f t="shared" si="60"/>
        <v>8967</v>
      </c>
      <c r="O322" s="22">
        <v>0.67600000000000005</v>
      </c>
      <c r="P322" s="3">
        <v>1</v>
      </c>
      <c r="Q322" s="4" t="s">
        <v>958</v>
      </c>
      <c r="R322" s="5" t="s">
        <v>175</v>
      </c>
    </row>
    <row r="323" spans="1:18" x14ac:dyDescent="0.2">
      <c r="A323" s="11" t="s">
        <v>959</v>
      </c>
      <c r="B323" s="11"/>
      <c r="C323" s="3" t="s">
        <v>947</v>
      </c>
      <c r="D323" s="3" t="s">
        <v>960</v>
      </c>
      <c r="E323" s="3">
        <v>5650</v>
      </c>
      <c r="F323" s="55">
        <f t="shared" si="57"/>
        <v>5994.085</v>
      </c>
      <c r="G323" s="55">
        <f t="shared" si="54"/>
        <v>6293.7892500000007</v>
      </c>
      <c r="H323" s="70">
        <f t="shared" si="54"/>
        <v>6608.4787125000012</v>
      </c>
      <c r="I323" s="70">
        <f t="shared" si="78"/>
        <v>6740.6482867500017</v>
      </c>
      <c r="J323" s="70">
        <v>7190</v>
      </c>
      <c r="K323" s="70">
        <v>7900</v>
      </c>
      <c r="L323" s="70">
        <v>8290</v>
      </c>
      <c r="M323" s="70">
        <v>8540</v>
      </c>
      <c r="N323" s="70">
        <f t="shared" si="60"/>
        <v>8967</v>
      </c>
      <c r="O323" s="22">
        <v>0.67200000000000004</v>
      </c>
      <c r="P323" s="3">
        <v>1</v>
      </c>
      <c r="Q323" s="4" t="s">
        <v>961</v>
      </c>
      <c r="R323" s="5" t="s">
        <v>175</v>
      </c>
    </row>
    <row r="324" spans="1:18" x14ac:dyDescent="0.2">
      <c r="A324" s="11" t="s">
        <v>962</v>
      </c>
      <c r="B324" s="11"/>
      <c r="C324" s="3" t="s">
        <v>947</v>
      </c>
      <c r="D324" s="3" t="s">
        <v>963</v>
      </c>
      <c r="E324" s="3">
        <v>6200</v>
      </c>
      <c r="F324" s="55">
        <f t="shared" si="57"/>
        <v>6577.58</v>
      </c>
      <c r="G324" s="55">
        <f t="shared" ref="G324:H388" si="79">F324*1.05</f>
        <v>6906.4589999999998</v>
      </c>
      <c r="H324" s="70">
        <f t="shared" si="79"/>
        <v>7251.7819500000005</v>
      </c>
      <c r="I324" s="70">
        <f t="shared" si="78"/>
        <v>7396.8175890000002</v>
      </c>
      <c r="J324" s="70">
        <v>7900</v>
      </c>
      <c r="K324" s="70">
        <v>8680</v>
      </c>
      <c r="L324" s="70">
        <v>9100</v>
      </c>
      <c r="M324" s="70">
        <v>9370</v>
      </c>
      <c r="N324" s="70">
        <f t="shared" si="60"/>
        <v>9838.5</v>
      </c>
      <c r="O324" s="22">
        <v>0.74299999999999999</v>
      </c>
      <c r="P324" s="3">
        <v>1</v>
      </c>
      <c r="Q324" s="4" t="s">
        <v>964</v>
      </c>
      <c r="R324" s="5" t="s">
        <v>175</v>
      </c>
    </row>
    <row r="325" spans="1:18" x14ac:dyDescent="0.2">
      <c r="A325" s="9" t="s">
        <v>2309</v>
      </c>
      <c r="B325" s="9"/>
      <c r="C325" s="7" t="s">
        <v>1129</v>
      </c>
      <c r="D325" s="7" t="s">
        <v>1131</v>
      </c>
      <c r="E325" s="1">
        <v>2910</v>
      </c>
      <c r="F325" s="54">
        <f t="shared" si="57"/>
        <v>3087.2190000000001</v>
      </c>
      <c r="G325" s="54">
        <f t="shared" si="79"/>
        <v>3241.5799500000003</v>
      </c>
      <c r="H325" s="71">
        <f t="shared" si="79"/>
        <v>3403.6589475000005</v>
      </c>
      <c r="I325" s="71">
        <f t="shared" si="78"/>
        <v>3471.7321264500006</v>
      </c>
      <c r="J325" s="71">
        <f t="shared" si="77"/>
        <v>3714.7533753015009</v>
      </c>
      <c r="K325" s="71">
        <f t="shared" ref="K325:K350" si="80">J325*1.099</f>
        <v>4082.5139594563493</v>
      </c>
      <c r="L325" s="71">
        <f t="shared" si="59"/>
        <v>4286.6396574291666</v>
      </c>
      <c r="M325" s="71">
        <f t="shared" si="61"/>
        <v>4415.2388471520417</v>
      </c>
      <c r="N325" s="71">
        <f t="shared" si="60"/>
        <v>4636.0007895096442</v>
      </c>
      <c r="O325" s="21">
        <v>0.74</v>
      </c>
      <c r="P325" s="1">
        <v>1</v>
      </c>
      <c r="Q325" s="2" t="s">
        <v>2310</v>
      </c>
      <c r="R325" s="6" t="s">
        <v>219</v>
      </c>
    </row>
    <row r="326" spans="1:18" x14ac:dyDescent="0.2">
      <c r="A326" s="9" t="s">
        <v>2311</v>
      </c>
      <c r="B326" s="9"/>
      <c r="C326" s="7" t="s">
        <v>1129</v>
      </c>
      <c r="D326" s="7" t="s">
        <v>1132</v>
      </c>
      <c r="E326" s="1">
        <v>2390</v>
      </c>
      <c r="F326" s="54">
        <f t="shared" si="57"/>
        <v>2535.5509999999999</v>
      </c>
      <c r="G326" s="54">
        <f t="shared" si="79"/>
        <v>2662.3285500000002</v>
      </c>
      <c r="H326" s="71">
        <f t="shared" si="79"/>
        <v>2795.4449775000003</v>
      </c>
      <c r="I326" s="71">
        <f t="shared" si="78"/>
        <v>2851.3538770500004</v>
      </c>
      <c r="J326" s="71">
        <f t="shared" si="77"/>
        <v>3050.9486484435006</v>
      </c>
      <c r="K326" s="71">
        <f t="shared" si="80"/>
        <v>3352.9925646394072</v>
      </c>
      <c r="L326" s="71">
        <f t="shared" si="59"/>
        <v>3520.6421928713776</v>
      </c>
      <c r="M326" s="71">
        <f t="shared" si="61"/>
        <v>3626.2614586575191</v>
      </c>
      <c r="N326" s="71">
        <f t="shared" si="60"/>
        <v>3807.5745315903951</v>
      </c>
      <c r="O326" s="21">
        <v>0.67600000000000005</v>
      </c>
      <c r="P326" s="1">
        <v>1</v>
      </c>
      <c r="Q326" s="2" t="s">
        <v>2312</v>
      </c>
      <c r="R326" s="6" t="s">
        <v>219</v>
      </c>
    </row>
    <row r="327" spans="1:18" x14ac:dyDescent="0.2">
      <c r="A327" s="9" t="s">
        <v>2313</v>
      </c>
      <c r="B327" s="9"/>
      <c r="C327" s="7" t="s">
        <v>1129</v>
      </c>
      <c r="D327" s="7" t="s">
        <v>1133</v>
      </c>
      <c r="E327" s="1">
        <v>3440</v>
      </c>
      <c r="F327" s="54">
        <f t="shared" si="57"/>
        <v>3649.4959999999996</v>
      </c>
      <c r="G327" s="54">
        <f t="shared" si="79"/>
        <v>3831.9707999999996</v>
      </c>
      <c r="H327" s="71">
        <f t="shared" si="79"/>
        <v>4023.5693399999996</v>
      </c>
      <c r="I327" s="71">
        <f t="shared" si="78"/>
        <v>4104.0407267999999</v>
      </c>
      <c r="J327" s="71">
        <f t="shared" si="77"/>
        <v>4391.3235776760002</v>
      </c>
      <c r="K327" s="71">
        <f t="shared" si="80"/>
        <v>4826.0646118659242</v>
      </c>
      <c r="L327" s="71">
        <f t="shared" ref="L327:L394" si="81">K327*1.05</f>
        <v>5067.3678424592208</v>
      </c>
      <c r="M327" s="71">
        <f t="shared" si="61"/>
        <v>5219.3888777329976</v>
      </c>
      <c r="N327" s="71">
        <f t="shared" ref="N327:N350" si="82">M327*1.05</f>
        <v>5480.3583216196475</v>
      </c>
      <c r="O327" s="21">
        <v>0.879</v>
      </c>
      <c r="P327" s="1">
        <v>1</v>
      </c>
      <c r="Q327" s="2" t="s">
        <v>2314</v>
      </c>
      <c r="R327" s="6" t="s">
        <v>219</v>
      </c>
    </row>
    <row r="328" spans="1:18" x14ac:dyDescent="0.2">
      <c r="A328" s="9" t="s">
        <v>2315</v>
      </c>
      <c r="B328" s="9"/>
      <c r="C328" s="7" t="s">
        <v>1949</v>
      </c>
      <c r="D328" s="7" t="s">
        <v>1131</v>
      </c>
      <c r="E328" s="1">
        <v>1975</v>
      </c>
      <c r="F328" s="54">
        <f t="shared" si="57"/>
        <v>2095.2774999999997</v>
      </c>
      <c r="G328" s="54">
        <f t="shared" si="79"/>
        <v>2200.0413749999998</v>
      </c>
      <c r="H328" s="71">
        <f t="shared" si="79"/>
        <v>2310.0434437499998</v>
      </c>
      <c r="I328" s="71">
        <f t="shared" si="78"/>
        <v>2356.244312625</v>
      </c>
      <c r="J328" s="71">
        <f t="shared" si="77"/>
        <v>2521.1814145087501</v>
      </c>
      <c r="K328" s="71">
        <f t="shared" si="80"/>
        <v>2770.7783745451161</v>
      </c>
      <c r="L328" s="71">
        <f t="shared" si="81"/>
        <v>2909.3172932723719</v>
      </c>
      <c r="M328" s="71">
        <f t="shared" si="61"/>
        <v>2996.5968120705429</v>
      </c>
      <c r="N328" s="71">
        <f t="shared" si="82"/>
        <v>3146.4266526740703</v>
      </c>
      <c r="O328" s="21">
        <v>0.60899999999999999</v>
      </c>
      <c r="P328" s="1">
        <v>1</v>
      </c>
      <c r="Q328" s="2" t="s">
        <v>2316</v>
      </c>
      <c r="R328" s="6" t="s">
        <v>219</v>
      </c>
    </row>
    <row r="329" spans="1:18" x14ac:dyDescent="0.2">
      <c r="A329" s="9" t="s">
        <v>2317</v>
      </c>
      <c r="B329" s="9"/>
      <c r="C329" s="7" t="s">
        <v>1949</v>
      </c>
      <c r="D329" s="7" t="s">
        <v>1132</v>
      </c>
      <c r="E329" s="1">
        <v>1830</v>
      </c>
      <c r="F329" s="54">
        <f t="shared" ref="F329:F389" si="83">E329*1.0609</f>
        <v>1941.4469999999999</v>
      </c>
      <c r="G329" s="54">
        <f t="shared" si="79"/>
        <v>2038.51935</v>
      </c>
      <c r="H329" s="71">
        <f t="shared" si="79"/>
        <v>2140.4453175000003</v>
      </c>
      <c r="I329" s="71">
        <f t="shared" si="78"/>
        <v>2183.2542238500005</v>
      </c>
      <c r="J329" s="71">
        <f t="shared" si="77"/>
        <v>2336.0820195195006</v>
      </c>
      <c r="K329" s="71">
        <f t="shared" si="80"/>
        <v>2567.3541394519311</v>
      </c>
      <c r="L329" s="71">
        <f t="shared" si="81"/>
        <v>2695.7218464245279</v>
      </c>
      <c r="M329" s="71">
        <f t="shared" si="61"/>
        <v>2776.593501817264</v>
      </c>
      <c r="N329" s="71">
        <f t="shared" si="82"/>
        <v>2915.4231769081275</v>
      </c>
      <c r="O329" s="21">
        <v>0.61499999999999999</v>
      </c>
      <c r="P329" s="1">
        <v>1</v>
      </c>
      <c r="Q329" s="2" t="s">
        <v>2318</v>
      </c>
      <c r="R329" s="6" t="s">
        <v>219</v>
      </c>
    </row>
    <row r="330" spans="1:18" x14ac:dyDescent="0.2">
      <c r="A330" s="9" t="s">
        <v>2319</v>
      </c>
      <c r="B330" s="9"/>
      <c r="C330" s="7" t="s">
        <v>1949</v>
      </c>
      <c r="D330" s="7" t="s">
        <v>1133</v>
      </c>
      <c r="E330" s="1">
        <v>3375</v>
      </c>
      <c r="F330" s="54">
        <f t="shared" si="83"/>
        <v>3580.5374999999999</v>
      </c>
      <c r="G330" s="54">
        <f t="shared" si="79"/>
        <v>3759.5643749999999</v>
      </c>
      <c r="H330" s="71">
        <f t="shared" si="79"/>
        <v>3947.5425937499999</v>
      </c>
      <c r="I330" s="71">
        <f t="shared" si="78"/>
        <v>4026.4934456249998</v>
      </c>
      <c r="J330" s="71">
        <f t="shared" si="77"/>
        <v>4308.3479868187496</v>
      </c>
      <c r="K330" s="71">
        <f t="shared" si="80"/>
        <v>4734.8744375138058</v>
      </c>
      <c r="L330" s="71">
        <f t="shared" si="81"/>
        <v>4971.6181593894962</v>
      </c>
      <c r="M330" s="71">
        <f t="shared" si="61"/>
        <v>5120.7667041711811</v>
      </c>
      <c r="N330" s="71">
        <f t="shared" si="82"/>
        <v>5376.8050393797403</v>
      </c>
      <c r="O330" s="21">
        <v>0.7</v>
      </c>
      <c r="P330" s="1">
        <v>1</v>
      </c>
      <c r="Q330" s="2" t="s">
        <v>2320</v>
      </c>
      <c r="R330" s="6" t="s">
        <v>219</v>
      </c>
    </row>
    <row r="331" spans="1:18" s="3" customFormat="1" x14ac:dyDescent="0.2">
      <c r="A331" s="9" t="s">
        <v>2321</v>
      </c>
      <c r="B331" s="9"/>
      <c r="C331" s="7" t="s">
        <v>1130</v>
      </c>
      <c r="D331" s="7" t="s">
        <v>1135</v>
      </c>
      <c r="E331" s="1">
        <v>3400</v>
      </c>
      <c r="F331" s="54">
        <f t="shared" si="83"/>
        <v>3607.06</v>
      </c>
      <c r="G331" s="54">
        <f t="shared" si="79"/>
        <v>3787.413</v>
      </c>
      <c r="H331" s="71">
        <f t="shared" si="79"/>
        <v>3976.7836500000003</v>
      </c>
      <c r="I331" s="71">
        <f t="shared" si="78"/>
        <v>4056.3193230000002</v>
      </c>
      <c r="J331" s="71">
        <f t="shared" si="77"/>
        <v>4340.2616756100006</v>
      </c>
      <c r="K331" s="71">
        <f t="shared" si="80"/>
        <v>4769.9475814953903</v>
      </c>
      <c r="L331" s="71">
        <f t="shared" si="81"/>
        <v>5008.4449605701602</v>
      </c>
      <c r="M331" s="71">
        <f t="shared" si="61"/>
        <v>5158.698309387265</v>
      </c>
      <c r="N331" s="71">
        <f t="shared" si="82"/>
        <v>5416.6332248566287</v>
      </c>
      <c r="O331" s="21">
        <v>0.70399999999999996</v>
      </c>
      <c r="P331" s="1">
        <v>1</v>
      </c>
      <c r="Q331" s="2" t="s">
        <v>2322</v>
      </c>
      <c r="R331" s="6" t="s">
        <v>219</v>
      </c>
    </row>
    <row r="332" spans="1:18" s="3" customFormat="1" x14ac:dyDescent="0.2">
      <c r="A332" s="9" t="s">
        <v>2323</v>
      </c>
      <c r="B332" s="9"/>
      <c r="C332" s="7" t="s">
        <v>1950</v>
      </c>
      <c r="D332" s="7" t="s">
        <v>1134</v>
      </c>
      <c r="E332" s="1">
        <v>3400</v>
      </c>
      <c r="F332" s="54">
        <f t="shared" si="83"/>
        <v>3607.06</v>
      </c>
      <c r="G332" s="54">
        <f t="shared" si="79"/>
        <v>3787.413</v>
      </c>
      <c r="H332" s="71">
        <f t="shared" si="79"/>
        <v>3976.7836500000003</v>
      </c>
      <c r="I332" s="71">
        <f t="shared" si="78"/>
        <v>4056.3193230000002</v>
      </c>
      <c r="J332" s="71">
        <f t="shared" si="77"/>
        <v>4340.2616756100006</v>
      </c>
      <c r="K332" s="71">
        <f t="shared" si="80"/>
        <v>4769.9475814953903</v>
      </c>
      <c r="L332" s="71">
        <f t="shared" si="81"/>
        <v>5008.4449605701602</v>
      </c>
      <c r="M332" s="71">
        <f t="shared" si="61"/>
        <v>5158.698309387265</v>
      </c>
      <c r="N332" s="71">
        <f t="shared" si="82"/>
        <v>5416.6332248566287</v>
      </c>
      <c r="O332" s="21">
        <v>0.71799999999999997</v>
      </c>
      <c r="P332" s="1">
        <v>1</v>
      </c>
      <c r="Q332" s="2" t="s">
        <v>2324</v>
      </c>
      <c r="R332" s="6" t="s">
        <v>219</v>
      </c>
    </row>
    <row r="333" spans="1:18" s="3" customFormat="1" x14ac:dyDescent="0.2">
      <c r="A333" s="9" t="s">
        <v>2582</v>
      </c>
      <c r="B333" s="9"/>
      <c r="C333" s="7" t="s">
        <v>2592</v>
      </c>
      <c r="D333" s="7" t="s">
        <v>2593</v>
      </c>
      <c r="E333" s="1">
        <v>6030</v>
      </c>
      <c r="F333" s="54">
        <f t="shared" si="83"/>
        <v>6397.2269999999999</v>
      </c>
      <c r="G333" s="54">
        <f t="shared" si="79"/>
        <v>6717.08835</v>
      </c>
      <c r="H333" s="71">
        <f t="shared" si="79"/>
        <v>7052.9427675000006</v>
      </c>
      <c r="I333" s="71">
        <f t="shared" si="78"/>
        <v>7194.0016228500008</v>
      </c>
      <c r="J333" s="71">
        <f t="shared" si="77"/>
        <v>7697.5817364495015</v>
      </c>
      <c r="K333" s="71">
        <f t="shared" si="80"/>
        <v>8459.6423283580025</v>
      </c>
      <c r="L333" s="71">
        <f t="shared" si="81"/>
        <v>8882.6244447759036</v>
      </c>
      <c r="M333" s="71">
        <f t="shared" si="61"/>
        <v>9149.1031781191814</v>
      </c>
      <c r="N333" s="71">
        <f t="shared" si="82"/>
        <v>9606.5583370251406</v>
      </c>
      <c r="O333" s="21">
        <v>10.74</v>
      </c>
      <c r="P333" s="1">
        <v>1</v>
      </c>
      <c r="Q333" s="39" t="s">
        <v>2588</v>
      </c>
      <c r="R333" s="6" t="s">
        <v>219</v>
      </c>
    </row>
    <row r="334" spans="1:18" s="35" customFormat="1" x14ac:dyDescent="0.2">
      <c r="A334" s="40" t="s">
        <v>2583</v>
      </c>
      <c r="B334" s="40"/>
      <c r="C334" s="34" t="s">
        <v>2594</v>
      </c>
      <c r="D334" s="34" t="s">
        <v>2595</v>
      </c>
      <c r="E334" s="35">
        <v>5500</v>
      </c>
      <c r="F334" s="55">
        <f t="shared" si="83"/>
        <v>5834.95</v>
      </c>
      <c r="G334" s="55">
        <f t="shared" si="79"/>
        <v>6126.6975000000002</v>
      </c>
      <c r="H334" s="70">
        <f t="shared" si="79"/>
        <v>6433.0323750000007</v>
      </c>
      <c r="I334" s="70">
        <f t="shared" si="78"/>
        <v>6561.6930225000006</v>
      </c>
      <c r="J334" s="70">
        <v>6990</v>
      </c>
      <c r="K334" s="70">
        <v>7680</v>
      </c>
      <c r="L334" s="70">
        <v>8050</v>
      </c>
      <c r="M334" s="70">
        <v>8290</v>
      </c>
      <c r="N334" s="70">
        <f t="shared" si="82"/>
        <v>8704.5</v>
      </c>
      <c r="O334" s="36">
        <v>11.54</v>
      </c>
      <c r="P334" s="35">
        <v>1</v>
      </c>
      <c r="Q334" s="41" t="s">
        <v>2589</v>
      </c>
      <c r="R334" s="38" t="s">
        <v>179</v>
      </c>
    </row>
    <row r="335" spans="1:18" s="3" customFormat="1" x14ac:dyDescent="0.2">
      <c r="A335" s="40" t="s">
        <v>2586</v>
      </c>
      <c r="B335" s="40"/>
      <c r="C335" s="34" t="s">
        <v>2596</v>
      </c>
      <c r="D335" s="34" t="s">
        <v>2597</v>
      </c>
      <c r="E335" s="35">
        <v>5100</v>
      </c>
      <c r="F335" s="55">
        <f t="shared" si="83"/>
        <v>5410.59</v>
      </c>
      <c r="G335" s="55">
        <f t="shared" si="79"/>
        <v>5681.1195000000007</v>
      </c>
      <c r="H335" s="70">
        <f t="shared" si="79"/>
        <v>5965.1754750000009</v>
      </c>
      <c r="I335" s="70">
        <f t="shared" si="78"/>
        <v>6084.4789845000014</v>
      </c>
      <c r="J335" s="70">
        <v>6500</v>
      </c>
      <c r="K335" s="70">
        <v>7140</v>
      </c>
      <c r="L335" s="70">
        <v>7490</v>
      </c>
      <c r="M335" s="70">
        <f t="shared" si="61"/>
        <v>7714.7</v>
      </c>
      <c r="N335" s="70">
        <f t="shared" si="82"/>
        <v>8100.4350000000004</v>
      </c>
      <c r="O335" s="36">
        <v>12.3</v>
      </c>
      <c r="P335" s="35">
        <v>1</v>
      </c>
      <c r="Q335" s="41" t="s">
        <v>2590</v>
      </c>
      <c r="R335" s="38" t="s">
        <v>221</v>
      </c>
    </row>
    <row r="336" spans="1:18" s="35" customFormat="1" x14ac:dyDescent="0.2">
      <c r="A336" s="40" t="s">
        <v>2584</v>
      </c>
      <c r="B336" s="40"/>
      <c r="C336" s="34" t="s">
        <v>2600</v>
      </c>
      <c r="D336" s="34" t="s">
        <v>2601</v>
      </c>
      <c r="E336" s="35">
        <v>670</v>
      </c>
      <c r="F336" s="55">
        <v>180</v>
      </c>
      <c r="G336" s="55">
        <f t="shared" si="79"/>
        <v>189</v>
      </c>
      <c r="H336" s="70">
        <f t="shared" si="79"/>
        <v>198.45000000000002</v>
      </c>
      <c r="I336" s="70">
        <f t="shared" si="78"/>
        <v>202.41900000000001</v>
      </c>
      <c r="J336" s="70">
        <v>215</v>
      </c>
      <c r="K336" s="70">
        <v>235</v>
      </c>
      <c r="L336" s="70">
        <v>245</v>
      </c>
      <c r="M336" s="70">
        <f t="shared" si="61"/>
        <v>252.35</v>
      </c>
      <c r="N336" s="70">
        <f t="shared" si="82"/>
        <v>264.96750000000003</v>
      </c>
      <c r="O336" s="36">
        <v>0.29699999999999999</v>
      </c>
      <c r="P336" s="35">
        <v>1</v>
      </c>
      <c r="Q336" s="41" t="s">
        <v>2591</v>
      </c>
      <c r="R336" s="38" t="s">
        <v>178</v>
      </c>
    </row>
    <row r="337" spans="1:18" s="35" customFormat="1" x14ac:dyDescent="0.2">
      <c r="A337" s="40" t="s">
        <v>2585</v>
      </c>
      <c r="B337" s="40"/>
      <c r="C337" s="34" t="s">
        <v>2598</v>
      </c>
      <c r="D337" s="34" t="s">
        <v>2599</v>
      </c>
      <c r="E337" s="35">
        <v>6150</v>
      </c>
      <c r="F337" s="55">
        <f t="shared" si="83"/>
        <v>6524.5349999999999</v>
      </c>
      <c r="G337" s="55">
        <f t="shared" si="79"/>
        <v>6850.7617500000006</v>
      </c>
      <c r="H337" s="70">
        <f t="shared" si="79"/>
        <v>7193.2998375000006</v>
      </c>
      <c r="I337" s="70">
        <f t="shared" si="78"/>
        <v>7337.1658342500004</v>
      </c>
      <c r="J337" s="70">
        <v>7800</v>
      </c>
      <c r="K337" s="70">
        <v>8570</v>
      </c>
      <c r="L337" s="70">
        <v>9000</v>
      </c>
      <c r="M337" s="70">
        <f t="shared" si="61"/>
        <v>9270</v>
      </c>
      <c r="N337" s="70">
        <f t="shared" si="82"/>
        <v>9733.5</v>
      </c>
      <c r="O337" s="36">
        <v>12</v>
      </c>
      <c r="P337" s="35">
        <v>1</v>
      </c>
      <c r="Q337" s="47" t="s">
        <v>2587</v>
      </c>
      <c r="R337" s="38" t="s">
        <v>219</v>
      </c>
    </row>
    <row r="338" spans="1:18" x14ac:dyDescent="0.2">
      <c r="A338" s="11" t="s">
        <v>910</v>
      </c>
      <c r="B338" s="11"/>
      <c r="C338" s="3" t="s">
        <v>303</v>
      </c>
      <c r="D338" s="3" t="s">
        <v>507</v>
      </c>
      <c r="E338" s="3">
        <v>475</v>
      </c>
      <c r="F338" s="55">
        <f t="shared" si="83"/>
        <v>503.92749999999995</v>
      </c>
      <c r="G338" s="55">
        <f t="shared" si="79"/>
        <v>529.123875</v>
      </c>
      <c r="H338" s="70">
        <f t="shared" si="79"/>
        <v>555.58006875000001</v>
      </c>
      <c r="I338" s="70">
        <f t="shared" si="78"/>
        <v>566.69167012499997</v>
      </c>
      <c r="J338" s="70">
        <v>590</v>
      </c>
      <c r="K338" s="70">
        <v>650</v>
      </c>
      <c r="L338" s="70">
        <v>680</v>
      </c>
      <c r="M338" s="70">
        <f t="shared" si="61"/>
        <v>700.4</v>
      </c>
      <c r="N338" s="70">
        <f t="shared" si="82"/>
        <v>735.42</v>
      </c>
      <c r="O338" s="22">
        <v>0.36299999999999999</v>
      </c>
      <c r="P338" s="3">
        <v>1</v>
      </c>
      <c r="Q338" s="4" t="s">
        <v>1860</v>
      </c>
      <c r="R338" s="5" t="s">
        <v>220</v>
      </c>
    </row>
    <row r="339" spans="1:18" x14ac:dyDescent="0.2">
      <c r="A339" s="11" t="s">
        <v>911</v>
      </c>
      <c r="B339" s="11"/>
      <c r="C339" s="3" t="s">
        <v>304</v>
      </c>
      <c r="D339" s="3" t="s">
        <v>1914</v>
      </c>
      <c r="E339" s="3">
        <v>190</v>
      </c>
      <c r="F339" s="55">
        <f t="shared" si="83"/>
        <v>201.571</v>
      </c>
      <c r="G339" s="55">
        <f t="shared" si="79"/>
        <v>211.64955</v>
      </c>
      <c r="H339" s="70">
        <f t="shared" si="79"/>
        <v>222.23202750000002</v>
      </c>
      <c r="I339" s="70">
        <f t="shared" si="78"/>
        <v>226.67666805000002</v>
      </c>
      <c r="J339" s="70">
        <v>240</v>
      </c>
      <c r="K339" s="70">
        <v>265</v>
      </c>
      <c r="L339" s="70">
        <v>275</v>
      </c>
      <c r="M339" s="70">
        <f t="shared" si="61"/>
        <v>283.25</v>
      </c>
      <c r="N339" s="70">
        <f t="shared" si="82"/>
        <v>297.41250000000002</v>
      </c>
      <c r="O339" s="22">
        <v>8.5000000000000006E-2</v>
      </c>
      <c r="P339" s="3">
        <v>1</v>
      </c>
      <c r="Q339" s="4" t="s">
        <v>1861</v>
      </c>
      <c r="R339" s="5" t="s">
        <v>219</v>
      </c>
    </row>
    <row r="340" spans="1:18" x14ac:dyDescent="0.2">
      <c r="A340" s="11" t="s">
        <v>912</v>
      </c>
      <c r="B340" s="11"/>
      <c r="C340" s="3" t="s">
        <v>304</v>
      </c>
      <c r="D340" s="3" t="s">
        <v>1918</v>
      </c>
      <c r="E340" s="3">
        <v>230</v>
      </c>
      <c r="F340" s="55">
        <f t="shared" si="83"/>
        <v>244.00699999999998</v>
      </c>
      <c r="G340" s="55">
        <f t="shared" si="79"/>
        <v>256.20734999999996</v>
      </c>
      <c r="H340" s="70">
        <f t="shared" si="79"/>
        <v>269.01771749999995</v>
      </c>
      <c r="I340" s="70">
        <f t="shared" si="78"/>
        <v>274.39807184999995</v>
      </c>
      <c r="J340" s="70">
        <v>290</v>
      </c>
      <c r="K340" s="70">
        <v>320</v>
      </c>
      <c r="L340" s="70">
        <v>335</v>
      </c>
      <c r="M340" s="70">
        <f t="shared" si="61"/>
        <v>345.05</v>
      </c>
      <c r="N340" s="70">
        <f t="shared" si="82"/>
        <v>362.30250000000001</v>
      </c>
      <c r="O340" s="22">
        <v>8.4000000000000005E-2</v>
      </c>
      <c r="P340" s="3">
        <v>1</v>
      </c>
      <c r="Q340" s="4" t="s">
        <v>1862</v>
      </c>
      <c r="R340" s="5" t="s">
        <v>177</v>
      </c>
    </row>
    <row r="341" spans="1:18" s="3" customFormat="1" x14ac:dyDescent="0.2">
      <c r="A341" s="12" t="s">
        <v>913</v>
      </c>
      <c r="B341" s="12"/>
      <c r="C341" s="1" t="s">
        <v>81</v>
      </c>
      <c r="D341" s="1" t="s">
        <v>1915</v>
      </c>
      <c r="E341" s="1">
        <v>640</v>
      </c>
      <c r="F341" s="54">
        <f t="shared" si="83"/>
        <v>678.976</v>
      </c>
      <c r="G341" s="54">
        <f t="shared" si="79"/>
        <v>712.9248</v>
      </c>
      <c r="H341" s="71">
        <f t="shared" si="79"/>
        <v>748.57104000000004</v>
      </c>
      <c r="I341" s="71">
        <f t="shared" si="78"/>
        <v>763.54246080000007</v>
      </c>
      <c r="J341" s="71">
        <f t="shared" si="77"/>
        <v>816.99043305600014</v>
      </c>
      <c r="K341" s="71">
        <f t="shared" si="80"/>
        <v>897.87248592854417</v>
      </c>
      <c r="L341" s="71">
        <f t="shared" si="81"/>
        <v>942.76611022497138</v>
      </c>
      <c r="M341" s="71">
        <f t="shared" ref="M341:M405" si="84">L341*1.03</f>
        <v>971.04909353172059</v>
      </c>
      <c r="N341" s="71">
        <f t="shared" si="82"/>
        <v>1019.6015482083067</v>
      </c>
      <c r="O341" s="21">
        <v>0.16500000000000001</v>
      </c>
      <c r="P341" s="1">
        <v>1</v>
      </c>
      <c r="Q341" s="12" t="s">
        <v>1863</v>
      </c>
      <c r="R341" s="6" t="s">
        <v>219</v>
      </c>
    </row>
    <row r="342" spans="1:18" s="35" customFormat="1" x14ac:dyDescent="0.2">
      <c r="A342" s="47" t="s">
        <v>2934</v>
      </c>
      <c r="B342" s="47"/>
      <c r="C342" s="35" t="s">
        <v>2938</v>
      </c>
      <c r="D342" s="35" t="s">
        <v>2939</v>
      </c>
      <c r="F342" s="55"/>
      <c r="G342" s="55"/>
      <c r="H342" s="70"/>
      <c r="I342" s="70"/>
      <c r="J342" s="70"/>
      <c r="K342" s="70"/>
      <c r="L342" s="70"/>
      <c r="M342" s="70">
        <v>660</v>
      </c>
      <c r="N342" s="70">
        <v>690</v>
      </c>
      <c r="O342" s="36">
        <v>0.25</v>
      </c>
      <c r="P342" s="35">
        <v>1</v>
      </c>
      <c r="Q342" s="47" t="s">
        <v>2944</v>
      </c>
      <c r="R342" s="38" t="s">
        <v>219</v>
      </c>
    </row>
    <row r="343" spans="1:18" s="35" customFormat="1" x14ac:dyDescent="0.2">
      <c r="A343" s="47" t="s">
        <v>2935</v>
      </c>
      <c r="B343" s="47"/>
      <c r="C343" s="35" t="s">
        <v>2938</v>
      </c>
      <c r="D343" s="35" t="s">
        <v>2941</v>
      </c>
      <c r="F343" s="55"/>
      <c r="G343" s="55"/>
      <c r="H343" s="70"/>
      <c r="I343" s="70"/>
      <c r="J343" s="70"/>
      <c r="K343" s="70"/>
      <c r="L343" s="70"/>
      <c r="M343" s="70">
        <v>670</v>
      </c>
      <c r="N343" s="70">
        <v>705</v>
      </c>
      <c r="O343" s="36">
        <v>0.44</v>
      </c>
      <c r="P343" s="35">
        <v>1</v>
      </c>
      <c r="Q343" s="47" t="s">
        <v>2945</v>
      </c>
      <c r="R343" s="38" t="s">
        <v>219</v>
      </c>
    </row>
    <row r="344" spans="1:18" s="35" customFormat="1" x14ac:dyDescent="0.2">
      <c r="A344" s="47" t="s">
        <v>2936</v>
      </c>
      <c r="B344" s="47"/>
      <c r="C344" s="35" t="s">
        <v>2940</v>
      </c>
      <c r="D344" s="35" t="s">
        <v>2942</v>
      </c>
      <c r="F344" s="55"/>
      <c r="G344" s="55"/>
      <c r="H344" s="70"/>
      <c r="I344" s="70"/>
      <c r="J344" s="70"/>
      <c r="K344" s="70"/>
      <c r="L344" s="70"/>
      <c r="M344" s="70">
        <v>1100</v>
      </c>
      <c r="N344" s="70">
        <v>1150</v>
      </c>
      <c r="O344" s="36">
        <v>0.53</v>
      </c>
      <c r="P344" s="35">
        <v>1</v>
      </c>
      <c r="Q344" s="47" t="s">
        <v>2946</v>
      </c>
      <c r="R344" s="38" t="s">
        <v>195</v>
      </c>
    </row>
    <row r="345" spans="1:18" s="35" customFormat="1" x14ac:dyDescent="0.2">
      <c r="A345" s="47" t="s">
        <v>2937</v>
      </c>
      <c r="B345" s="47"/>
      <c r="C345" s="35" t="s">
        <v>2940</v>
      </c>
      <c r="D345" s="35" t="s">
        <v>2943</v>
      </c>
      <c r="F345" s="55"/>
      <c r="G345" s="55"/>
      <c r="H345" s="70"/>
      <c r="I345" s="70"/>
      <c r="J345" s="70"/>
      <c r="K345" s="70"/>
      <c r="L345" s="70"/>
      <c r="M345" s="70">
        <v>1110</v>
      </c>
      <c r="N345" s="70">
        <v>1160</v>
      </c>
      <c r="O345" s="36">
        <v>0.57999999999999996</v>
      </c>
      <c r="P345" s="35">
        <v>1</v>
      </c>
      <c r="Q345" s="47" t="s">
        <v>2947</v>
      </c>
      <c r="R345" s="38" t="s">
        <v>195</v>
      </c>
    </row>
    <row r="346" spans="1:18" x14ac:dyDescent="0.2">
      <c r="A346" s="11" t="s">
        <v>914</v>
      </c>
      <c r="B346" s="11"/>
      <c r="C346" s="3" t="s">
        <v>305</v>
      </c>
      <c r="D346" s="3" t="s">
        <v>508</v>
      </c>
      <c r="E346" s="3">
        <v>340</v>
      </c>
      <c r="F346" s="55">
        <f t="shared" si="83"/>
        <v>360.70599999999996</v>
      </c>
      <c r="G346" s="55">
        <f t="shared" si="79"/>
        <v>378.74129999999997</v>
      </c>
      <c r="H346" s="70">
        <f t="shared" si="79"/>
        <v>397.67836499999999</v>
      </c>
      <c r="I346" s="70">
        <f t="shared" si="78"/>
        <v>405.63193230000002</v>
      </c>
      <c r="J346" s="70">
        <v>430</v>
      </c>
      <c r="K346" s="70">
        <v>475</v>
      </c>
      <c r="L346" s="70">
        <v>495</v>
      </c>
      <c r="M346" s="70">
        <f t="shared" si="84"/>
        <v>509.85</v>
      </c>
      <c r="N346" s="70">
        <f t="shared" si="82"/>
        <v>535.34250000000009</v>
      </c>
      <c r="O346" s="22">
        <v>6.6000000000000003E-2</v>
      </c>
      <c r="P346" s="3">
        <v>1</v>
      </c>
      <c r="Q346" s="4" t="s">
        <v>1864</v>
      </c>
      <c r="R346" s="5" t="s">
        <v>220</v>
      </c>
    </row>
    <row r="347" spans="1:18" x14ac:dyDescent="0.2">
      <c r="A347" s="12" t="s">
        <v>915</v>
      </c>
      <c r="C347" s="1" t="s">
        <v>306</v>
      </c>
      <c r="D347" s="1" t="s">
        <v>1501</v>
      </c>
      <c r="E347" s="1">
        <v>695</v>
      </c>
      <c r="F347" s="54">
        <f t="shared" si="83"/>
        <v>737.32549999999992</v>
      </c>
      <c r="G347" s="54">
        <f t="shared" si="79"/>
        <v>774.19177499999989</v>
      </c>
      <c r="H347" s="71">
        <f t="shared" si="79"/>
        <v>812.90136374999997</v>
      </c>
      <c r="I347" s="71">
        <f t="shared" si="78"/>
        <v>829.15939102499999</v>
      </c>
      <c r="J347" s="71">
        <f t="shared" si="77"/>
        <v>887.20054839675004</v>
      </c>
      <c r="K347" s="71">
        <f t="shared" si="80"/>
        <v>975.03340268802822</v>
      </c>
      <c r="L347" s="71">
        <f t="shared" si="81"/>
        <v>1023.7850728224297</v>
      </c>
      <c r="M347" s="71">
        <f t="shared" si="84"/>
        <v>1054.4986250071026</v>
      </c>
      <c r="N347" s="71">
        <f t="shared" si="82"/>
        <v>1107.2235562574579</v>
      </c>
      <c r="O347" s="21">
        <v>0.35600000000000004</v>
      </c>
      <c r="P347" s="1">
        <v>1</v>
      </c>
      <c r="Q347" s="2" t="s">
        <v>1865</v>
      </c>
      <c r="R347" s="6" t="s">
        <v>219</v>
      </c>
    </row>
    <row r="348" spans="1:18" x14ac:dyDescent="0.2">
      <c r="A348" s="12" t="s">
        <v>916</v>
      </c>
      <c r="C348" s="1" t="s">
        <v>307</v>
      </c>
      <c r="D348" s="1" t="s">
        <v>260</v>
      </c>
      <c r="E348" s="1">
        <v>1060</v>
      </c>
      <c r="F348" s="54">
        <f t="shared" si="83"/>
        <v>1124.5539999999999</v>
      </c>
      <c r="G348" s="54">
        <f t="shared" si="79"/>
        <v>1180.7817</v>
      </c>
      <c r="H348" s="71">
        <f t="shared" si="79"/>
        <v>1239.8207850000001</v>
      </c>
      <c r="I348" s="71">
        <f t="shared" si="78"/>
        <v>1264.6172007000002</v>
      </c>
      <c r="J348" s="71">
        <f t="shared" si="77"/>
        <v>1353.1404047490003</v>
      </c>
      <c r="K348" s="71">
        <f t="shared" si="80"/>
        <v>1487.1013048191512</v>
      </c>
      <c r="L348" s="71">
        <f t="shared" si="81"/>
        <v>1561.4563700601088</v>
      </c>
      <c r="M348" s="71">
        <f t="shared" si="84"/>
        <v>1608.3000611619123</v>
      </c>
      <c r="N348" s="71">
        <f t="shared" si="82"/>
        <v>1688.7150642200079</v>
      </c>
      <c r="O348" s="21">
        <v>0.28399999999999997</v>
      </c>
      <c r="P348" s="1">
        <v>1</v>
      </c>
      <c r="Q348" s="2" t="s">
        <v>1866</v>
      </c>
      <c r="R348" s="6" t="s">
        <v>219</v>
      </c>
    </row>
    <row r="349" spans="1:18" x14ac:dyDescent="0.2">
      <c r="A349" s="12" t="s">
        <v>917</v>
      </c>
      <c r="C349" s="1" t="s">
        <v>308</v>
      </c>
      <c r="D349" s="1" t="s">
        <v>1356</v>
      </c>
      <c r="E349" s="1">
        <v>2260</v>
      </c>
      <c r="F349" s="54">
        <f t="shared" si="83"/>
        <v>2397.634</v>
      </c>
      <c r="G349" s="54">
        <f t="shared" si="79"/>
        <v>2517.5156999999999</v>
      </c>
      <c r="H349" s="71">
        <f t="shared" si="79"/>
        <v>2643.3914850000001</v>
      </c>
      <c r="I349" s="71">
        <f t="shared" si="78"/>
        <v>2696.2593147000002</v>
      </c>
      <c r="J349" s="71">
        <f t="shared" si="77"/>
        <v>2884.9974667290003</v>
      </c>
      <c r="K349" s="71">
        <f t="shared" si="80"/>
        <v>3170.6122159351712</v>
      </c>
      <c r="L349" s="71">
        <f t="shared" si="81"/>
        <v>3329.1428267319297</v>
      </c>
      <c r="M349" s="71">
        <f t="shared" si="84"/>
        <v>3429.0171115338876</v>
      </c>
      <c r="N349" s="71">
        <f t="shared" si="82"/>
        <v>3600.4679671105823</v>
      </c>
      <c r="O349" s="21">
        <v>0.54800000000000004</v>
      </c>
      <c r="P349" s="1">
        <v>1</v>
      </c>
      <c r="Q349" s="2" t="s">
        <v>1867</v>
      </c>
      <c r="R349" s="6" t="s">
        <v>219</v>
      </c>
    </row>
    <row r="350" spans="1:18" x14ac:dyDescent="0.2">
      <c r="A350" s="12" t="s">
        <v>40</v>
      </c>
      <c r="C350" s="1" t="s">
        <v>41</v>
      </c>
      <c r="D350" s="1" t="s">
        <v>42</v>
      </c>
      <c r="E350" s="1">
        <v>1285</v>
      </c>
      <c r="F350" s="54">
        <f t="shared" si="83"/>
        <v>1363.2565</v>
      </c>
      <c r="G350" s="54">
        <f t="shared" si="79"/>
        <v>1431.4193250000001</v>
      </c>
      <c r="H350" s="71">
        <f t="shared" si="79"/>
        <v>1502.9902912500002</v>
      </c>
      <c r="I350" s="71">
        <f t="shared" si="78"/>
        <v>1533.0500970750002</v>
      </c>
      <c r="J350" s="71">
        <f t="shared" si="77"/>
        <v>1640.3636038702502</v>
      </c>
      <c r="K350" s="71">
        <f t="shared" si="80"/>
        <v>1802.759600653405</v>
      </c>
      <c r="L350" s="71">
        <f t="shared" si="81"/>
        <v>1892.8975806860753</v>
      </c>
      <c r="M350" s="71">
        <f t="shared" si="84"/>
        <v>1949.6845081066576</v>
      </c>
      <c r="N350" s="71">
        <f t="shared" si="82"/>
        <v>2047.1687335119907</v>
      </c>
      <c r="O350" s="26">
        <v>1.093</v>
      </c>
      <c r="P350" s="1">
        <v>1</v>
      </c>
      <c r="Q350" s="12" t="s">
        <v>43</v>
      </c>
      <c r="R350" s="6" t="s">
        <v>219</v>
      </c>
    </row>
    <row r="351" spans="1:18" x14ac:dyDescent="0.2">
      <c r="A351" s="11" t="s">
        <v>1698</v>
      </c>
      <c r="B351" s="11"/>
      <c r="C351" s="3" t="s">
        <v>1699</v>
      </c>
      <c r="D351" s="3" t="s">
        <v>1700</v>
      </c>
      <c r="E351" s="3">
        <v>155</v>
      </c>
      <c r="F351" s="55">
        <v>165</v>
      </c>
      <c r="G351" s="55">
        <f t="shared" si="79"/>
        <v>173.25</v>
      </c>
      <c r="H351" s="70">
        <f>G351*1.125</f>
        <v>194.90625</v>
      </c>
      <c r="I351" s="70">
        <f t="shared" si="78"/>
        <v>198.80437499999999</v>
      </c>
      <c r="J351" s="70">
        <v>207</v>
      </c>
      <c r="K351" s="70">
        <v>220</v>
      </c>
      <c r="L351" s="70">
        <v>230</v>
      </c>
      <c r="M351" s="70">
        <v>230</v>
      </c>
      <c r="N351" s="70">
        <f>M351*1.125</f>
        <v>258.75</v>
      </c>
      <c r="O351" s="22">
        <v>0.13</v>
      </c>
      <c r="P351" s="3">
        <v>1</v>
      </c>
      <c r="Q351" s="11" t="s">
        <v>44</v>
      </c>
      <c r="R351" s="5" t="s">
        <v>182</v>
      </c>
    </row>
    <row r="352" spans="1:18" x14ac:dyDescent="0.2">
      <c r="A352" s="12" t="s">
        <v>918</v>
      </c>
      <c r="C352" s="1" t="s">
        <v>850</v>
      </c>
      <c r="D352" s="1" t="s">
        <v>2567</v>
      </c>
      <c r="E352" s="1">
        <v>970</v>
      </c>
      <c r="F352" s="54">
        <f t="shared" si="83"/>
        <v>1029.0729999999999</v>
      </c>
      <c r="G352" s="54">
        <f t="shared" si="79"/>
        <v>1080.52665</v>
      </c>
      <c r="H352" s="71">
        <f t="shared" ref="H352:H417" si="85">G352*1.125</f>
        <v>1215.59248125</v>
      </c>
      <c r="I352" s="71">
        <f t="shared" si="78"/>
        <v>1239.9043308749999</v>
      </c>
      <c r="J352" s="71">
        <f t="shared" ref="J352:J403" si="86">I352*1.045</f>
        <v>1295.7000257643749</v>
      </c>
      <c r="K352" s="71">
        <f>J352*1.069</f>
        <v>1385.1033275421166</v>
      </c>
      <c r="L352" s="71">
        <f t="shared" si="81"/>
        <v>1454.3584939192226</v>
      </c>
      <c r="M352" s="71">
        <f t="shared" si="84"/>
        <v>1497.9892487367993</v>
      </c>
      <c r="N352" s="71">
        <f t="shared" ref="N352:N415" si="87">M352*1.125</f>
        <v>1685.2379048288992</v>
      </c>
      <c r="O352" s="21">
        <v>0.36299999999999999</v>
      </c>
      <c r="P352" s="1">
        <v>1</v>
      </c>
      <c r="Q352" s="2" t="s">
        <v>1868</v>
      </c>
      <c r="R352" s="6" t="s">
        <v>219</v>
      </c>
    </row>
    <row r="353" spans="1:18" x14ac:dyDescent="0.2">
      <c r="A353" s="12" t="s">
        <v>919</v>
      </c>
      <c r="C353" s="1" t="s">
        <v>851</v>
      </c>
      <c r="D353" s="1" t="s">
        <v>2567</v>
      </c>
      <c r="E353" s="1">
        <v>1500</v>
      </c>
      <c r="F353" s="54">
        <f t="shared" si="83"/>
        <v>1591.35</v>
      </c>
      <c r="G353" s="54">
        <f t="shared" si="79"/>
        <v>1670.9175</v>
      </c>
      <c r="H353" s="71">
        <f t="shared" si="85"/>
        <v>1879.7821875</v>
      </c>
      <c r="I353" s="71">
        <f t="shared" si="78"/>
        <v>1917.3778312500001</v>
      </c>
      <c r="J353" s="71">
        <f t="shared" si="86"/>
        <v>2003.6598336562499</v>
      </c>
      <c r="K353" s="71">
        <f t="shared" ref="K353:K417" si="88">J353*1.069</f>
        <v>2141.9123621785311</v>
      </c>
      <c r="L353" s="71">
        <f t="shared" si="81"/>
        <v>2249.0079802874579</v>
      </c>
      <c r="M353" s="71">
        <f t="shared" si="84"/>
        <v>2316.4782196960819</v>
      </c>
      <c r="N353" s="71">
        <f t="shared" si="87"/>
        <v>2606.0379971580919</v>
      </c>
      <c r="O353" s="21">
        <v>0.498</v>
      </c>
      <c r="P353" s="1">
        <v>1</v>
      </c>
      <c r="Q353" s="2" t="s">
        <v>1869</v>
      </c>
      <c r="R353" s="6" t="s">
        <v>219</v>
      </c>
    </row>
    <row r="354" spans="1:18" x14ac:dyDescent="0.2">
      <c r="A354" s="12" t="s">
        <v>920</v>
      </c>
      <c r="C354" s="1" t="s">
        <v>850</v>
      </c>
      <c r="D354" s="1" t="s">
        <v>2568</v>
      </c>
      <c r="E354" s="1">
        <v>1185</v>
      </c>
      <c r="F354" s="54">
        <f t="shared" si="83"/>
        <v>1257.1665</v>
      </c>
      <c r="G354" s="54">
        <f t="shared" si="79"/>
        <v>1320.0248250000002</v>
      </c>
      <c r="H354" s="71">
        <f t="shared" si="85"/>
        <v>1485.0279281250002</v>
      </c>
      <c r="I354" s="71">
        <f t="shared" si="78"/>
        <v>1514.7284866875002</v>
      </c>
      <c r="J354" s="71">
        <f t="shared" si="86"/>
        <v>1582.8912685884377</v>
      </c>
      <c r="K354" s="71">
        <f t="shared" si="88"/>
        <v>1692.1107661210399</v>
      </c>
      <c r="L354" s="71">
        <f t="shared" si="81"/>
        <v>1776.7163044270919</v>
      </c>
      <c r="M354" s="71">
        <f t="shared" si="84"/>
        <v>1830.0177935599047</v>
      </c>
      <c r="N354" s="71">
        <f t="shared" si="87"/>
        <v>2058.7700177548927</v>
      </c>
      <c r="O354" s="21">
        <v>0.318</v>
      </c>
      <c r="P354" s="1">
        <v>1</v>
      </c>
      <c r="Q354" s="2" t="s">
        <v>1870</v>
      </c>
      <c r="R354" s="6" t="s">
        <v>219</v>
      </c>
    </row>
    <row r="355" spans="1:18" x14ac:dyDescent="0.2">
      <c r="A355" s="12" t="s">
        <v>921</v>
      </c>
      <c r="C355" s="1" t="s">
        <v>851</v>
      </c>
      <c r="D355" s="1" t="s">
        <v>2568</v>
      </c>
      <c r="E355" s="1">
        <v>1710</v>
      </c>
      <c r="F355" s="54">
        <f t="shared" si="83"/>
        <v>1814.1389999999999</v>
      </c>
      <c r="G355" s="54">
        <f t="shared" si="79"/>
        <v>1904.8459499999999</v>
      </c>
      <c r="H355" s="71">
        <f t="shared" si="85"/>
        <v>2142.9516937499998</v>
      </c>
      <c r="I355" s="71">
        <f t="shared" si="78"/>
        <v>2185.8107276249998</v>
      </c>
      <c r="J355" s="71">
        <f t="shared" si="86"/>
        <v>2284.1722103681245</v>
      </c>
      <c r="K355" s="71">
        <f t="shared" si="88"/>
        <v>2441.780092883525</v>
      </c>
      <c r="L355" s="71">
        <f t="shared" si="81"/>
        <v>2563.8690975277013</v>
      </c>
      <c r="M355" s="71">
        <f t="shared" si="84"/>
        <v>2640.7851704535324</v>
      </c>
      <c r="N355" s="71">
        <f t="shared" si="87"/>
        <v>2970.8833167602238</v>
      </c>
      <c r="O355" s="21">
        <v>0.46100000000000002</v>
      </c>
      <c r="P355" s="1">
        <v>1</v>
      </c>
      <c r="Q355" s="2" t="s">
        <v>1871</v>
      </c>
      <c r="R355" s="6" t="s">
        <v>219</v>
      </c>
    </row>
    <row r="356" spans="1:18" x14ac:dyDescent="0.2">
      <c r="A356" s="11" t="s">
        <v>922</v>
      </c>
      <c r="B356" s="11"/>
      <c r="C356" s="3" t="s">
        <v>850</v>
      </c>
      <c r="D356" s="3" t="s">
        <v>2569</v>
      </c>
      <c r="E356" s="3">
        <v>920</v>
      </c>
      <c r="F356" s="55">
        <f t="shared" si="83"/>
        <v>976.02799999999991</v>
      </c>
      <c r="G356" s="55">
        <f t="shared" si="79"/>
        <v>1024.8293999999999</v>
      </c>
      <c r="H356" s="70">
        <f t="shared" si="85"/>
        <v>1152.9330749999999</v>
      </c>
      <c r="I356" s="70">
        <f t="shared" si="78"/>
        <v>1175.9917364999999</v>
      </c>
      <c r="J356" s="70">
        <v>1220</v>
      </c>
      <c r="K356" s="70">
        <v>1305</v>
      </c>
      <c r="L356" s="70">
        <v>1370</v>
      </c>
      <c r="M356" s="70">
        <v>1410</v>
      </c>
      <c r="N356" s="70">
        <f t="shared" si="87"/>
        <v>1586.25</v>
      </c>
      <c r="O356" s="22">
        <v>0.69799999999999995</v>
      </c>
      <c r="P356" s="3">
        <v>1</v>
      </c>
      <c r="Q356" s="4" t="s">
        <v>1872</v>
      </c>
      <c r="R356" s="5" t="s">
        <v>183</v>
      </c>
    </row>
    <row r="357" spans="1:18" s="3" customFormat="1" x14ac:dyDescent="0.2">
      <c r="A357" s="12" t="s">
        <v>923</v>
      </c>
      <c r="B357" s="12"/>
      <c r="C357" s="1" t="s">
        <v>851</v>
      </c>
      <c r="D357" s="1" t="s">
        <v>2569</v>
      </c>
      <c r="E357" s="1">
        <v>1890</v>
      </c>
      <c r="F357" s="54">
        <f t="shared" si="83"/>
        <v>2005.1009999999999</v>
      </c>
      <c r="G357" s="54">
        <f t="shared" si="79"/>
        <v>2105.3560499999999</v>
      </c>
      <c r="H357" s="71">
        <f t="shared" si="85"/>
        <v>2368.5255562499997</v>
      </c>
      <c r="I357" s="71">
        <f t="shared" si="78"/>
        <v>2415.8960673749998</v>
      </c>
      <c r="J357" s="71">
        <f t="shared" si="86"/>
        <v>2524.6113904068748</v>
      </c>
      <c r="K357" s="71">
        <f t="shared" si="88"/>
        <v>2698.8095763449492</v>
      </c>
      <c r="L357" s="71">
        <f t="shared" si="81"/>
        <v>2833.7500551621965</v>
      </c>
      <c r="M357" s="71">
        <f t="shared" si="84"/>
        <v>2918.7625568170624</v>
      </c>
      <c r="N357" s="71">
        <f t="shared" si="87"/>
        <v>3283.6078764191952</v>
      </c>
      <c r="O357" s="21">
        <v>0.84</v>
      </c>
      <c r="P357" s="1">
        <v>1</v>
      </c>
      <c r="Q357" s="2" t="s">
        <v>1873</v>
      </c>
      <c r="R357" s="6" t="s">
        <v>219</v>
      </c>
    </row>
    <row r="358" spans="1:18" s="3" customFormat="1" x14ac:dyDescent="0.2">
      <c r="A358" s="11" t="s">
        <v>1701</v>
      </c>
      <c r="B358" s="11"/>
      <c r="C358" s="3" t="s">
        <v>284</v>
      </c>
      <c r="D358" s="3" t="s">
        <v>1702</v>
      </c>
      <c r="E358" s="3">
        <v>1425</v>
      </c>
      <c r="F358" s="55">
        <f t="shared" si="83"/>
        <v>1511.7825</v>
      </c>
      <c r="G358" s="55">
        <f t="shared" si="79"/>
        <v>1587.371625</v>
      </c>
      <c r="H358" s="70">
        <f t="shared" si="85"/>
        <v>1785.793078125</v>
      </c>
      <c r="I358" s="70">
        <f t="shared" si="78"/>
        <v>1821.5089396875001</v>
      </c>
      <c r="J358" s="70">
        <v>1900</v>
      </c>
      <c r="K358" s="70">
        <v>2030</v>
      </c>
      <c r="L358" s="70">
        <v>2130</v>
      </c>
      <c r="M358" s="70">
        <v>2190</v>
      </c>
      <c r="N358" s="70">
        <f t="shared" si="87"/>
        <v>2463.75</v>
      </c>
      <c r="O358" s="27">
        <v>0.84</v>
      </c>
      <c r="P358" s="3">
        <v>1</v>
      </c>
      <c r="Q358" s="11" t="s">
        <v>45</v>
      </c>
      <c r="R358" s="5" t="s">
        <v>219</v>
      </c>
    </row>
    <row r="359" spans="1:18" x14ac:dyDescent="0.2">
      <c r="A359" s="12" t="s">
        <v>924</v>
      </c>
      <c r="C359" s="1" t="s">
        <v>850</v>
      </c>
      <c r="D359" s="1" t="s">
        <v>2570</v>
      </c>
      <c r="E359" s="1">
        <v>1295</v>
      </c>
      <c r="F359" s="54">
        <f t="shared" si="83"/>
        <v>1373.8654999999999</v>
      </c>
      <c r="G359" s="54">
        <f t="shared" si="79"/>
        <v>1442.558775</v>
      </c>
      <c r="H359" s="71">
        <f t="shared" si="85"/>
        <v>1622.8786218749999</v>
      </c>
      <c r="I359" s="71">
        <f t="shared" si="78"/>
        <v>1655.3361943124999</v>
      </c>
      <c r="J359" s="71">
        <f>I359*1.045</f>
        <v>1729.8263230565622</v>
      </c>
      <c r="K359" s="71">
        <f t="shared" si="88"/>
        <v>1849.1843393474649</v>
      </c>
      <c r="L359" s="71">
        <f t="shared" si="81"/>
        <v>1941.6435563148382</v>
      </c>
      <c r="M359" s="71">
        <f t="shared" si="84"/>
        <v>1999.8928630042833</v>
      </c>
      <c r="N359" s="71">
        <f t="shared" si="87"/>
        <v>2249.8794708798187</v>
      </c>
      <c r="O359" s="21">
        <v>0.41299999999999998</v>
      </c>
      <c r="P359" s="1">
        <v>1</v>
      </c>
      <c r="Q359" s="2" t="s">
        <v>1874</v>
      </c>
      <c r="R359" s="6" t="s">
        <v>219</v>
      </c>
    </row>
    <row r="360" spans="1:18" x14ac:dyDescent="0.2">
      <c r="A360" s="12" t="s">
        <v>925</v>
      </c>
      <c r="C360" s="1" t="s">
        <v>850</v>
      </c>
      <c r="D360" s="1" t="s">
        <v>2569</v>
      </c>
      <c r="E360" s="1">
        <v>1580</v>
      </c>
      <c r="F360" s="54">
        <f t="shared" si="83"/>
        <v>1676.222</v>
      </c>
      <c r="G360" s="54">
        <f t="shared" si="79"/>
        <v>1760.0331000000001</v>
      </c>
      <c r="H360" s="71">
        <f t="shared" si="85"/>
        <v>1980.0372375000002</v>
      </c>
      <c r="I360" s="71">
        <f t="shared" si="78"/>
        <v>2019.6379822500003</v>
      </c>
      <c r="J360" s="71">
        <f t="shared" si="86"/>
        <v>2110.5216914512503</v>
      </c>
      <c r="K360" s="71">
        <f t="shared" si="88"/>
        <v>2256.1476881613862</v>
      </c>
      <c r="L360" s="71">
        <f t="shared" si="81"/>
        <v>2368.9550725694558</v>
      </c>
      <c r="M360" s="71">
        <f t="shared" si="84"/>
        <v>2440.0237247465393</v>
      </c>
      <c r="N360" s="71">
        <f t="shared" si="87"/>
        <v>2745.0266903398569</v>
      </c>
      <c r="O360" s="21">
        <v>0.57699999999999996</v>
      </c>
      <c r="P360" s="1">
        <v>1</v>
      </c>
      <c r="Q360" s="2" t="s">
        <v>1875</v>
      </c>
      <c r="R360" s="6" t="s">
        <v>183</v>
      </c>
    </row>
    <row r="361" spans="1:18" s="3" customFormat="1" x14ac:dyDescent="0.2">
      <c r="A361" s="12" t="s">
        <v>926</v>
      </c>
      <c r="B361" s="12"/>
      <c r="C361" s="1" t="s">
        <v>852</v>
      </c>
      <c r="D361" s="1" t="s">
        <v>2571</v>
      </c>
      <c r="E361" s="1">
        <v>1115</v>
      </c>
      <c r="F361" s="54">
        <f t="shared" si="83"/>
        <v>1182.9034999999999</v>
      </c>
      <c r="G361" s="54">
        <f t="shared" si="79"/>
        <v>1242.048675</v>
      </c>
      <c r="H361" s="71">
        <f t="shared" si="85"/>
        <v>1397.304759375</v>
      </c>
      <c r="I361" s="71">
        <f t="shared" si="78"/>
        <v>1425.2508545625001</v>
      </c>
      <c r="J361" s="71">
        <f t="shared" si="86"/>
        <v>1489.3871430178124</v>
      </c>
      <c r="K361" s="71">
        <f t="shared" si="88"/>
        <v>1592.1548558860413</v>
      </c>
      <c r="L361" s="71">
        <f t="shared" si="81"/>
        <v>1671.7625986803434</v>
      </c>
      <c r="M361" s="71">
        <f t="shared" si="84"/>
        <v>1721.9154766407537</v>
      </c>
      <c r="N361" s="71">
        <f t="shared" si="87"/>
        <v>1937.1549112208479</v>
      </c>
      <c r="O361" s="21">
        <v>0.377</v>
      </c>
      <c r="P361" s="1">
        <v>1</v>
      </c>
      <c r="Q361" s="2" t="s">
        <v>1876</v>
      </c>
      <c r="R361" s="6" t="s">
        <v>184</v>
      </c>
    </row>
    <row r="362" spans="1:18" x14ac:dyDescent="0.2">
      <c r="A362" s="12" t="s">
        <v>1484</v>
      </c>
      <c r="C362" s="1" t="s">
        <v>269</v>
      </c>
      <c r="D362" s="1" t="s">
        <v>2517</v>
      </c>
      <c r="E362" s="1">
        <v>2130</v>
      </c>
      <c r="F362" s="54">
        <f t="shared" si="83"/>
        <v>2259.7170000000001</v>
      </c>
      <c r="G362" s="54">
        <f t="shared" si="79"/>
        <v>2372.7028500000001</v>
      </c>
      <c r="H362" s="71">
        <f t="shared" si="85"/>
        <v>2669.2907062500003</v>
      </c>
      <c r="I362" s="71">
        <f t="shared" si="78"/>
        <v>2722.6765203750006</v>
      </c>
      <c r="J362" s="71">
        <f t="shared" si="86"/>
        <v>2845.1969637918755</v>
      </c>
      <c r="K362" s="71">
        <f>J362*1.069</f>
        <v>3041.5155542935149</v>
      </c>
      <c r="L362" s="71">
        <f t="shared" si="81"/>
        <v>3193.5913320081909</v>
      </c>
      <c r="M362" s="71">
        <f t="shared" si="84"/>
        <v>3289.3990719684366</v>
      </c>
      <c r="N362" s="71">
        <f t="shared" si="87"/>
        <v>3700.5739559644912</v>
      </c>
      <c r="O362" s="21">
        <v>0.79400000000000004</v>
      </c>
      <c r="P362" s="1">
        <v>1</v>
      </c>
      <c r="Q362" s="2" t="s">
        <v>1877</v>
      </c>
      <c r="R362" s="6" t="s">
        <v>219</v>
      </c>
    </row>
    <row r="363" spans="1:18" x14ac:dyDescent="0.2">
      <c r="A363" s="12" t="s">
        <v>1485</v>
      </c>
      <c r="C363" s="1" t="s">
        <v>269</v>
      </c>
      <c r="D363" s="1" t="s">
        <v>2516</v>
      </c>
      <c r="E363" s="1">
        <v>2130</v>
      </c>
      <c r="F363" s="54">
        <f t="shared" si="83"/>
        <v>2259.7170000000001</v>
      </c>
      <c r="G363" s="54">
        <f t="shared" si="79"/>
        <v>2372.7028500000001</v>
      </c>
      <c r="H363" s="71">
        <f t="shared" si="85"/>
        <v>2669.2907062500003</v>
      </c>
      <c r="I363" s="71">
        <f t="shared" si="78"/>
        <v>2722.6765203750006</v>
      </c>
      <c r="J363" s="71">
        <f t="shared" si="86"/>
        <v>2845.1969637918755</v>
      </c>
      <c r="K363" s="71">
        <f t="shared" si="88"/>
        <v>3041.5155542935149</v>
      </c>
      <c r="L363" s="71">
        <f t="shared" si="81"/>
        <v>3193.5913320081909</v>
      </c>
      <c r="M363" s="71">
        <f t="shared" si="84"/>
        <v>3289.3990719684366</v>
      </c>
      <c r="N363" s="71">
        <f t="shared" si="87"/>
        <v>3700.5739559644912</v>
      </c>
      <c r="O363" s="21">
        <v>0.7390000000000001</v>
      </c>
      <c r="P363" s="1">
        <v>1</v>
      </c>
      <c r="Q363" s="2" t="s">
        <v>1878</v>
      </c>
      <c r="R363" s="6" t="s">
        <v>219</v>
      </c>
    </row>
    <row r="364" spans="1:18" s="35" customFormat="1" x14ac:dyDescent="0.2">
      <c r="A364" s="47" t="s">
        <v>1486</v>
      </c>
      <c r="B364" s="47"/>
      <c r="C364" s="35" t="s">
        <v>270</v>
      </c>
      <c r="D364" s="35" t="s">
        <v>2518</v>
      </c>
      <c r="E364" s="35">
        <v>1100</v>
      </c>
      <c r="F364" s="55">
        <v>850</v>
      </c>
      <c r="G364" s="55">
        <f t="shared" si="79"/>
        <v>892.5</v>
      </c>
      <c r="H364" s="70">
        <f t="shared" si="85"/>
        <v>1004.0625</v>
      </c>
      <c r="I364" s="70">
        <f t="shared" si="78"/>
        <v>1024.14375</v>
      </c>
      <c r="J364" s="70">
        <f t="shared" si="86"/>
        <v>1070.2302187499999</v>
      </c>
      <c r="K364" s="70">
        <v>1145</v>
      </c>
      <c r="L364" s="70">
        <v>1200</v>
      </c>
      <c r="M364" s="70">
        <v>1235</v>
      </c>
      <c r="N364" s="70">
        <f t="shared" si="87"/>
        <v>1389.375</v>
      </c>
      <c r="O364" s="36">
        <v>0.36299999999999999</v>
      </c>
      <c r="P364" s="35">
        <v>1</v>
      </c>
      <c r="Q364" s="37" t="s">
        <v>1879</v>
      </c>
      <c r="R364" s="38" t="s">
        <v>183</v>
      </c>
    </row>
    <row r="365" spans="1:18" x14ac:dyDescent="0.2">
      <c r="A365" s="12" t="s">
        <v>1313</v>
      </c>
      <c r="C365" s="1" t="s">
        <v>270</v>
      </c>
      <c r="D365" s="1" t="s">
        <v>2514</v>
      </c>
      <c r="E365" s="1">
        <v>1585</v>
      </c>
      <c r="F365" s="54">
        <f t="shared" si="83"/>
        <v>1681.5264999999999</v>
      </c>
      <c r="G365" s="54">
        <f t="shared" si="79"/>
        <v>1765.6028249999999</v>
      </c>
      <c r="H365" s="71">
        <f t="shared" si="85"/>
        <v>1986.3031781249999</v>
      </c>
      <c r="I365" s="71">
        <f t="shared" si="78"/>
        <v>2026.0292416875</v>
      </c>
      <c r="J365" s="71">
        <f t="shared" si="86"/>
        <v>2117.2005575634375</v>
      </c>
      <c r="K365" s="71">
        <f t="shared" si="88"/>
        <v>2263.2873960353145</v>
      </c>
      <c r="L365" s="71">
        <f t="shared" si="81"/>
        <v>2376.4517658370805</v>
      </c>
      <c r="M365" s="71">
        <f t="shared" si="84"/>
        <v>2447.7453188121931</v>
      </c>
      <c r="N365" s="71">
        <f t="shared" si="87"/>
        <v>2753.7134836637174</v>
      </c>
      <c r="O365" s="21">
        <v>0.505</v>
      </c>
      <c r="P365" s="1">
        <v>1</v>
      </c>
      <c r="Q365" s="2" t="s">
        <v>1880</v>
      </c>
      <c r="R365" s="6" t="s">
        <v>219</v>
      </c>
    </row>
    <row r="366" spans="1:18" x14ac:dyDescent="0.2">
      <c r="A366" s="11" t="s">
        <v>1314</v>
      </c>
      <c r="B366" s="11"/>
      <c r="C366" s="3" t="s">
        <v>459</v>
      </c>
      <c r="D366" s="3" t="s">
        <v>1916</v>
      </c>
      <c r="E366" s="3">
        <v>570</v>
      </c>
      <c r="F366" s="55">
        <f t="shared" si="83"/>
        <v>604.71299999999997</v>
      </c>
      <c r="G366" s="55">
        <f t="shared" si="79"/>
        <v>634.94865000000004</v>
      </c>
      <c r="H366" s="70">
        <f t="shared" si="85"/>
        <v>714.31723125000008</v>
      </c>
      <c r="I366" s="70">
        <f t="shared" si="78"/>
        <v>728.60357587500005</v>
      </c>
      <c r="J366" s="70">
        <v>750</v>
      </c>
      <c r="K366" s="70">
        <v>800</v>
      </c>
      <c r="L366" s="70">
        <v>840</v>
      </c>
      <c r="M366" s="70">
        <v>590</v>
      </c>
      <c r="N366" s="70">
        <f t="shared" si="87"/>
        <v>663.75</v>
      </c>
      <c r="O366" s="22">
        <v>0.371</v>
      </c>
      <c r="P366" s="3">
        <v>1</v>
      </c>
      <c r="Q366" s="4" t="s">
        <v>1881</v>
      </c>
      <c r="R366" s="5" t="s">
        <v>182</v>
      </c>
    </row>
    <row r="367" spans="1:18" s="35" customFormat="1" x14ac:dyDescent="0.2">
      <c r="A367" s="47" t="s">
        <v>1315</v>
      </c>
      <c r="B367" s="47"/>
      <c r="C367" s="35" t="s">
        <v>459</v>
      </c>
      <c r="D367" s="35" t="s">
        <v>985</v>
      </c>
      <c r="E367" s="35">
        <v>1185</v>
      </c>
      <c r="F367" s="55">
        <v>910</v>
      </c>
      <c r="G367" s="55">
        <f t="shared" si="79"/>
        <v>955.5</v>
      </c>
      <c r="H367" s="70">
        <f t="shared" si="85"/>
        <v>1074.9375</v>
      </c>
      <c r="I367" s="70">
        <f t="shared" si="78"/>
        <v>1096.43625</v>
      </c>
      <c r="J367" s="70">
        <v>1140</v>
      </c>
      <c r="K367" s="70">
        <v>1220</v>
      </c>
      <c r="L367" s="70">
        <v>1280</v>
      </c>
      <c r="M367" s="70">
        <v>1315</v>
      </c>
      <c r="N367" s="70">
        <f t="shared" si="87"/>
        <v>1479.375</v>
      </c>
      <c r="O367" s="36">
        <v>0.44400000000000001</v>
      </c>
      <c r="P367" s="35">
        <v>1</v>
      </c>
      <c r="Q367" s="37" t="s">
        <v>1882</v>
      </c>
      <c r="R367" s="38" t="s">
        <v>182</v>
      </c>
    </row>
    <row r="368" spans="1:18" x14ac:dyDescent="0.2">
      <c r="A368" s="11" t="s">
        <v>1316</v>
      </c>
      <c r="B368" s="11"/>
      <c r="C368" s="3" t="s">
        <v>459</v>
      </c>
      <c r="D368" s="3" t="s">
        <v>984</v>
      </c>
      <c r="E368" s="3">
        <v>715</v>
      </c>
      <c r="F368" s="55">
        <f t="shared" si="83"/>
        <v>758.54349999999999</v>
      </c>
      <c r="G368" s="55">
        <f t="shared" si="79"/>
        <v>796.47067500000003</v>
      </c>
      <c r="H368" s="70">
        <f t="shared" si="85"/>
        <v>896.02950937500009</v>
      </c>
      <c r="I368" s="70">
        <f t="shared" si="78"/>
        <v>913.9500995625001</v>
      </c>
      <c r="J368" s="70">
        <v>950</v>
      </c>
      <c r="K368" s="70">
        <v>1015</v>
      </c>
      <c r="L368" s="70">
        <v>1050</v>
      </c>
      <c r="M368" s="70">
        <v>720</v>
      </c>
      <c r="N368" s="70">
        <f t="shared" si="87"/>
        <v>810</v>
      </c>
      <c r="O368" s="22">
        <v>0.38200000000000001</v>
      </c>
      <c r="P368" s="3">
        <v>1</v>
      </c>
      <c r="Q368" s="4" t="s">
        <v>1883</v>
      </c>
      <c r="R368" s="5" t="s">
        <v>182</v>
      </c>
    </row>
    <row r="369" spans="1:18" x14ac:dyDescent="0.2">
      <c r="A369" s="11" t="s">
        <v>1317</v>
      </c>
      <c r="B369" s="11"/>
      <c r="C369" s="3" t="s">
        <v>461</v>
      </c>
      <c r="D369" s="3" t="s">
        <v>1500</v>
      </c>
      <c r="E369" s="3">
        <v>230</v>
      </c>
      <c r="F369" s="55">
        <f t="shared" si="83"/>
        <v>244.00699999999998</v>
      </c>
      <c r="G369" s="55">
        <f t="shared" si="79"/>
        <v>256.20734999999996</v>
      </c>
      <c r="H369" s="70">
        <f t="shared" si="85"/>
        <v>288.23326874999998</v>
      </c>
      <c r="I369" s="70">
        <f t="shared" si="78"/>
        <v>293.99793412499997</v>
      </c>
      <c r="J369" s="70">
        <v>305</v>
      </c>
      <c r="K369" s="70">
        <v>325</v>
      </c>
      <c r="L369" s="70">
        <v>340</v>
      </c>
      <c r="M369" s="70">
        <v>340</v>
      </c>
      <c r="N369" s="70">
        <f t="shared" si="87"/>
        <v>382.5</v>
      </c>
      <c r="O369" s="22">
        <v>0.26200000000000001</v>
      </c>
      <c r="P369" s="3">
        <v>1</v>
      </c>
      <c r="Q369" s="4" t="s">
        <v>1884</v>
      </c>
      <c r="R369" s="5" t="s">
        <v>184</v>
      </c>
    </row>
    <row r="370" spans="1:18" x14ac:dyDescent="0.2">
      <c r="A370" s="11" t="s">
        <v>876</v>
      </c>
      <c r="B370" s="11"/>
      <c r="C370" s="3" t="s">
        <v>461</v>
      </c>
      <c r="D370" s="3" t="s">
        <v>1359</v>
      </c>
      <c r="E370" s="3">
        <v>235</v>
      </c>
      <c r="F370" s="55">
        <f t="shared" si="83"/>
        <v>249.3115</v>
      </c>
      <c r="G370" s="55">
        <f t="shared" si="79"/>
        <v>261.77707500000002</v>
      </c>
      <c r="H370" s="70">
        <f t="shared" si="85"/>
        <v>294.49920937500002</v>
      </c>
      <c r="I370" s="70">
        <f t="shared" si="78"/>
        <v>300.38919356250005</v>
      </c>
      <c r="J370" s="70">
        <v>310</v>
      </c>
      <c r="K370" s="70">
        <v>330</v>
      </c>
      <c r="L370" s="70">
        <v>345</v>
      </c>
      <c r="M370" s="70">
        <v>345</v>
      </c>
      <c r="N370" s="70">
        <f t="shared" si="87"/>
        <v>388.125</v>
      </c>
      <c r="O370" s="22">
        <v>0.25</v>
      </c>
      <c r="P370" s="3">
        <v>1</v>
      </c>
      <c r="Q370" s="4" t="s">
        <v>1885</v>
      </c>
      <c r="R370" s="5" t="s">
        <v>184</v>
      </c>
    </row>
    <row r="371" spans="1:18" s="3" customFormat="1" x14ac:dyDescent="0.2">
      <c r="A371" s="11" t="s">
        <v>877</v>
      </c>
      <c r="B371" s="11"/>
      <c r="C371" s="3" t="s">
        <v>461</v>
      </c>
      <c r="D371" s="3" t="s">
        <v>2572</v>
      </c>
      <c r="E371" s="3">
        <v>310</v>
      </c>
      <c r="F371" s="55">
        <f t="shared" si="83"/>
        <v>328.87899999999996</v>
      </c>
      <c r="G371" s="55">
        <f t="shared" si="79"/>
        <v>345.32294999999999</v>
      </c>
      <c r="H371" s="70">
        <f t="shared" si="85"/>
        <v>388.48831874999996</v>
      </c>
      <c r="I371" s="70">
        <f t="shared" si="78"/>
        <v>396.25808512499998</v>
      </c>
      <c r="J371" s="70">
        <v>410</v>
      </c>
      <c r="K371" s="70">
        <v>440</v>
      </c>
      <c r="L371" s="70">
        <v>460</v>
      </c>
      <c r="M371" s="70">
        <v>475</v>
      </c>
      <c r="N371" s="70">
        <f t="shared" si="87"/>
        <v>534.375</v>
      </c>
      <c r="O371" s="22">
        <v>0.36</v>
      </c>
      <c r="P371" s="3">
        <v>1</v>
      </c>
      <c r="Q371" s="4" t="s">
        <v>1886</v>
      </c>
      <c r="R371" s="5" t="s">
        <v>184</v>
      </c>
    </row>
    <row r="372" spans="1:18" s="3" customFormat="1" x14ac:dyDescent="0.2">
      <c r="A372" s="11" t="s">
        <v>878</v>
      </c>
      <c r="B372" s="11"/>
      <c r="C372" s="3" t="s">
        <v>461</v>
      </c>
      <c r="D372" s="3" t="s">
        <v>2571</v>
      </c>
      <c r="E372" s="3">
        <v>320</v>
      </c>
      <c r="F372" s="55">
        <f t="shared" si="83"/>
        <v>339.488</v>
      </c>
      <c r="G372" s="55">
        <f t="shared" si="79"/>
        <v>356.4624</v>
      </c>
      <c r="H372" s="70">
        <f t="shared" si="85"/>
        <v>401.02019999999999</v>
      </c>
      <c r="I372" s="70">
        <f t="shared" si="78"/>
        <v>409.04060399999997</v>
      </c>
      <c r="J372" s="70">
        <v>420</v>
      </c>
      <c r="K372" s="70">
        <v>450</v>
      </c>
      <c r="L372" s="70">
        <v>470</v>
      </c>
      <c r="M372" s="70">
        <v>485</v>
      </c>
      <c r="N372" s="70">
        <f t="shared" si="87"/>
        <v>545.625</v>
      </c>
      <c r="O372" s="22">
        <v>0.35399999999999998</v>
      </c>
      <c r="P372" s="3">
        <v>1</v>
      </c>
      <c r="Q372" s="4" t="s">
        <v>1887</v>
      </c>
      <c r="R372" s="5" t="s">
        <v>184</v>
      </c>
    </row>
    <row r="373" spans="1:18" s="3" customFormat="1" x14ac:dyDescent="0.2">
      <c r="A373" s="11" t="s">
        <v>879</v>
      </c>
      <c r="B373" s="11"/>
      <c r="C373" s="3" t="s">
        <v>462</v>
      </c>
      <c r="D373" s="3" t="s">
        <v>2572</v>
      </c>
      <c r="E373" s="3">
        <v>565</v>
      </c>
      <c r="F373" s="55">
        <f t="shared" si="83"/>
        <v>599.4085</v>
      </c>
      <c r="G373" s="55">
        <f t="shared" si="79"/>
        <v>629.37892499999998</v>
      </c>
      <c r="H373" s="70">
        <f t="shared" si="85"/>
        <v>708.05129062499998</v>
      </c>
      <c r="I373" s="70">
        <f t="shared" si="78"/>
        <v>722.21231643750002</v>
      </c>
      <c r="J373" s="70">
        <v>750</v>
      </c>
      <c r="K373" s="70">
        <v>800</v>
      </c>
      <c r="L373" s="70">
        <v>840</v>
      </c>
      <c r="M373" s="70">
        <f t="shared" si="84"/>
        <v>865.2</v>
      </c>
      <c r="N373" s="70">
        <f t="shared" si="87"/>
        <v>973.35</v>
      </c>
      <c r="O373" s="22">
        <v>0.38700000000000001</v>
      </c>
      <c r="P373" s="3">
        <v>1</v>
      </c>
      <c r="Q373" s="4" t="s">
        <v>1888</v>
      </c>
      <c r="R373" s="5" t="s">
        <v>184</v>
      </c>
    </row>
    <row r="374" spans="1:18" s="3" customFormat="1" x14ac:dyDescent="0.2">
      <c r="A374" s="11" t="s">
        <v>880</v>
      </c>
      <c r="B374" s="11"/>
      <c r="C374" s="3" t="s">
        <v>462</v>
      </c>
      <c r="D374" s="3" t="s">
        <v>2571</v>
      </c>
      <c r="E374" s="3">
        <v>615</v>
      </c>
      <c r="F374" s="55">
        <f t="shared" si="83"/>
        <v>652.45349999999996</v>
      </c>
      <c r="G374" s="55">
        <f t="shared" si="79"/>
        <v>685.07617500000003</v>
      </c>
      <c r="H374" s="70">
        <f t="shared" si="85"/>
        <v>770.71069687500005</v>
      </c>
      <c r="I374" s="70">
        <f t="shared" si="78"/>
        <v>786.12491081250005</v>
      </c>
      <c r="J374" s="70">
        <v>820</v>
      </c>
      <c r="K374" s="70">
        <v>875</v>
      </c>
      <c r="L374" s="70">
        <v>915</v>
      </c>
      <c r="M374" s="70">
        <v>940</v>
      </c>
      <c r="N374" s="70">
        <f t="shared" si="87"/>
        <v>1057.5</v>
      </c>
      <c r="O374" s="22">
        <v>0.36599999999999999</v>
      </c>
      <c r="P374" s="3">
        <v>1</v>
      </c>
      <c r="Q374" s="4" t="s">
        <v>425</v>
      </c>
      <c r="R374" s="5" t="s">
        <v>184</v>
      </c>
    </row>
    <row r="375" spans="1:18" x14ac:dyDescent="0.2">
      <c r="A375" s="12" t="s">
        <v>881</v>
      </c>
      <c r="C375" s="1" t="s">
        <v>463</v>
      </c>
      <c r="D375" s="1" t="s">
        <v>1686</v>
      </c>
      <c r="E375" s="1">
        <v>1380</v>
      </c>
      <c r="F375" s="54">
        <f t="shared" si="83"/>
        <v>1464.0419999999999</v>
      </c>
      <c r="G375" s="54">
        <f t="shared" si="79"/>
        <v>1537.2440999999999</v>
      </c>
      <c r="H375" s="71">
        <f t="shared" si="85"/>
        <v>1729.3996124999999</v>
      </c>
      <c r="I375" s="71">
        <f t="shared" si="78"/>
        <v>1763.9876047499999</v>
      </c>
      <c r="J375" s="71">
        <f t="shared" si="86"/>
        <v>1843.3670469637498</v>
      </c>
      <c r="K375" s="71">
        <f t="shared" si="88"/>
        <v>1970.5593732042485</v>
      </c>
      <c r="L375" s="71">
        <f t="shared" si="81"/>
        <v>2069.087341864461</v>
      </c>
      <c r="M375" s="71">
        <f t="shared" si="84"/>
        <v>2131.159962120395</v>
      </c>
      <c r="N375" s="71">
        <f t="shared" si="87"/>
        <v>2397.5549573854441</v>
      </c>
      <c r="O375" s="21">
        <v>0.27</v>
      </c>
      <c r="P375" s="1">
        <v>1</v>
      </c>
      <c r="Q375" s="2" t="s">
        <v>2183</v>
      </c>
      <c r="R375" s="6" t="s">
        <v>219</v>
      </c>
    </row>
    <row r="376" spans="1:18" x14ac:dyDescent="0.2">
      <c r="A376" s="12" t="s">
        <v>882</v>
      </c>
      <c r="C376" s="1" t="s">
        <v>461</v>
      </c>
      <c r="D376" s="1" t="s">
        <v>2573</v>
      </c>
      <c r="E376" s="1">
        <v>1430</v>
      </c>
      <c r="F376" s="54">
        <f t="shared" si="83"/>
        <v>1517.087</v>
      </c>
      <c r="G376" s="54">
        <f t="shared" si="79"/>
        <v>1592.9413500000001</v>
      </c>
      <c r="H376" s="71">
        <f t="shared" si="85"/>
        <v>1792.0590187500002</v>
      </c>
      <c r="I376" s="71">
        <f t="shared" si="78"/>
        <v>1827.9001991250002</v>
      </c>
      <c r="J376" s="71">
        <f t="shared" si="86"/>
        <v>1910.1557080856251</v>
      </c>
      <c r="K376" s="71">
        <f t="shared" si="88"/>
        <v>2041.956451943533</v>
      </c>
      <c r="L376" s="71">
        <f t="shared" si="81"/>
        <v>2144.0542745407097</v>
      </c>
      <c r="M376" s="71">
        <f t="shared" si="84"/>
        <v>2208.3759027769311</v>
      </c>
      <c r="N376" s="71">
        <f t="shared" si="87"/>
        <v>2484.4228906240473</v>
      </c>
      <c r="O376" s="21">
        <v>0.61499999999999999</v>
      </c>
      <c r="P376" s="1">
        <v>1</v>
      </c>
      <c r="Q376" s="2" t="s">
        <v>2184</v>
      </c>
      <c r="R376" s="6" t="s">
        <v>184</v>
      </c>
    </row>
    <row r="377" spans="1:18" x14ac:dyDescent="0.2">
      <c r="A377" s="12" t="s">
        <v>883</v>
      </c>
      <c r="C377" s="1" t="s">
        <v>461</v>
      </c>
      <c r="D377" s="1" t="s">
        <v>2513</v>
      </c>
      <c r="E377" s="1">
        <v>1665</v>
      </c>
      <c r="F377" s="54">
        <f t="shared" si="83"/>
        <v>1766.3985</v>
      </c>
      <c r="G377" s="54">
        <f t="shared" si="79"/>
        <v>1854.718425</v>
      </c>
      <c r="H377" s="71">
        <f t="shared" si="85"/>
        <v>2086.5582281249999</v>
      </c>
      <c r="I377" s="71">
        <f t="shared" si="78"/>
        <v>2128.2893926874999</v>
      </c>
      <c r="J377" s="71">
        <f t="shared" si="86"/>
        <v>2224.0624153584372</v>
      </c>
      <c r="K377" s="71">
        <f t="shared" si="88"/>
        <v>2377.5227220181691</v>
      </c>
      <c r="L377" s="71">
        <f t="shared" si="81"/>
        <v>2496.3988581190779</v>
      </c>
      <c r="M377" s="71">
        <f t="shared" si="84"/>
        <v>2571.2908238626501</v>
      </c>
      <c r="N377" s="71">
        <f t="shared" si="87"/>
        <v>2892.7021768454815</v>
      </c>
      <c r="O377" s="21">
        <v>0.69799999999999995</v>
      </c>
      <c r="P377" s="1">
        <v>1</v>
      </c>
      <c r="Q377" s="2" t="s">
        <v>2185</v>
      </c>
      <c r="R377" s="6" t="s">
        <v>184</v>
      </c>
    </row>
    <row r="378" spans="1:18" x14ac:dyDescent="0.2">
      <c r="A378" s="12" t="s">
        <v>884</v>
      </c>
      <c r="C378" s="1" t="s">
        <v>464</v>
      </c>
      <c r="D378" s="1" t="s">
        <v>1687</v>
      </c>
      <c r="E378" s="1">
        <v>1510</v>
      </c>
      <c r="F378" s="54">
        <f t="shared" si="83"/>
        <v>1601.9589999999998</v>
      </c>
      <c r="G378" s="54">
        <f t="shared" si="79"/>
        <v>1682.0569499999999</v>
      </c>
      <c r="H378" s="71">
        <f t="shared" si="85"/>
        <v>1892.3140687499999</v>
      </c>
      <c r="I378" s="71">
        <f t="shared" ref="I378:I446" si="89">H378*1.02</f>
        <v>1930.1603501249999</v>
      </c>
      <c r="J378" s="71">
        <f t="shared" si="86"/>
        <v>2017.0175658806247</v>
      </c>
      <c r="K378" s="71">
        <f t="shared" si="88"/>
        <v>2156.1917779263877</v>
      </c>
      <c r="L378" s="71">
        <f t="shared" si="81"/>
        <v>2264.001366822707</v>
      </c>
      <c r="M378" s="71">
        <f t="shared" si="84"/>
        <v>2331.9214078273885</v>
      </c>
      <c r="N378" s="71">
        <f t="shared" si="87"/>
        <v>2623.4115838058119</v>
      </c>
      <c r="O378" s="21">
        <v>0.55800000000000005</v>
      </c>
      <c r="P378" s="1">
        <v>1</v>
      </c>
      <c r="Q378" s="2" t="s">
        <v>2186</v>
      </c>
      <c r="R378" s="6" t="s">
        <v>219</v>
      </c>
    </row>
    <row r="379" spans="1:18" x14ac:dyDescent="0.2">
      <c r="A379" s="12" t="s">
        <v>885</v>
      </c>
      <c r="C379" s="1" t="s">
        <v>465</v>
      </c>
      <c r="D379" s="1" t="s">
        <v>1687</v>
      </c>
      <c r="E379" s="1">
        <v>2020</v>
      </c>
      <c r="F379" s="54">
        <f t="shared" si="83"/>
        <v>2143.018</v>
      </c>
      <c r="G379" s="54">
        <f t="shared" si="79"/>
        <v>2250.1689000000001</v>
      </c>
      <c r="H379" s="71">
        <f t="shared" si="85"/>
        <v>2531.4400125000002</v>
      </c>
      <c r="I379" s="71">
        <f t="shared" si="89"/>
        <v>2582.0688127500002</v>
      </c>
      <c r="J379" s="71">
        <f t="shared" si="86"/>
        <v>2698.2619093237499</v>
      </c>
      <c r="K379" s="71">
        <f t="shared" si="88"/>
        <v>2884.4419810670884</v>
      </c>
      <c r="L379" s="71">
        <f t="shared" si="81"/>
        <v>3028.664080120443</v>
      </c>
      <c r="M379" s="71">
        <f t="shared" si="84"/>
        <v>3119.5240025240564</v>
      </c>
      <c r="N379" s="71">
        <f t="shared" si="87"/>
        <v>3509.4645028395635</v>
      </c>
      <c r="O379" s="21">
        <v>0.67100000000000004</v>
      </c>
      <c r="P379" s="1">
        <v>1</v>
      </c>
      <c r="Q379" s="2" t="s">
        <v>2187</v>
      </c>
      <c r="R379" s="6" t="s">
        <v>219</v>
      </c>
    </row>
    <row r="380" spans="1:18" x14ac:dyDescent="0.2">
      <c r="A380" s="12" t="s">
        <v>886</v>
      </c>
      <c r="C380" s="1" t="s">
        <v>466</v>
      </c>
      <c r="D380" s="1" t="s">
        <v>1689</v>
      </c>
      <c r="E380" s="1">
        <v>1070</v>
      </c>
      <c r="F380" s="54">
        <f t="shared" si="83"/>
        <v>1135.163</v>
      </c>
      <c r="G380" s="54">
        <f t="shared" si="79"/>
        <v>1191.9211500000001</v>
      </c>
      <c r="H380" s="71">
        <f t="shared" si="85"/>
        <v>1340.9112937500001</v>
      </c>
      <c r="I380" s="71">
        <f t="shared" si="89"/>
        <v>1367.7295196250002</v>
      </c>
      <c r="J380" s="71">
        <f t="shared" si="86"/>
        <v>1429.277348008125</v>
      </c>
      <c r="K380" s="71">
        <f t="shared" si="88"/>
        <v>1527.8974850206855</v>
      </c>
      <c r="L380" s="71">
        <f t="shared" si="81"/>
        <v>1604.2923592717198</v>
      </c>
      <c r="M380" s="71">
        <f t="shared" si="84"/>
        <v>1652.4211300498714</v>
      </c>
      <c r="N380" s="71">
        <f t="shared" si="87"/>
        <v>1858.9737713061054</v>
      </c>
      <c r="O380" s="21">
        <v>0.30399999999999999</v>
      </c>
      <c r="P380" s="1">
        <v>1</v>
      </c>
      <c r="Q380" s="2" t="s">
        <v>2188</v>
      </c>
      <c r="R380" s="6" t="s">
        <v>219</v>
      </c>
    </row>
    <row r="381" spans="1:18" x14ac:dyDescent="0.2">
      <c r="A381" s="12" t="s">
        <v>887</v>
      </c>
      <c r="C381" s="1" t="s">
        <v>467</v>
      </c>
      <c r="D381" s="1" t="s">
        <v>1692</v>
      </c>
      <c r="E381" s="1">
        <v>1230</v>
      </c>
      <c r="F381" s="54">
        <f t="shared" si="83"/>
        <v>1304.9069999999999</v>
      </c>
      <c r="G381" s="54">
        <f t="shared" si="79"/>
        <v>1370.1523500000001</v>
      </c>
      <c r="H381" s="71">
        <f t="shared" si="85"/>
        <v>1541.4213937500001</v>
      </c>
      <c r="I381" s="71">
        <f t="shared" si="89"/>
        <v>1572.2498216250001</v>
      </c>
      <c r="J381" s="71">
        <f t="shared" si="86"/>
        <v>1643.001063598125</v>
      </c>
      <c r="K381" s="71">
        <f t="shared" si="88"/>
        <v>1756.3681369863955</v>
      </c>
      <c r="L381" s="71">
        <f t="shared" si="81"/>
        <v>1844.1865438357154</v>
      </c>
      <c r="M381" s="71">
        <f t="shared" si="84"/>
        <v>1899.512140150787</v>
      </c>
      <c r="N381" s="71">
        <f t="shared" si="87"/>
        <v>2136.9511576696354</v>
      </c>
      <c r="O381" s="21">
        <v>0.34</v>
      </c>
      <c r="P381" s="1">
        <v>1</v>
      </c>
      <c r="Q381" s="2" t="s">
        <v>2189</v>
      </c>
      <c r="R381" s="6" t="s">
        <v>185</v>
      </c>
    </row>
    <row r="382" spans="1:18" x14ac:dyDescent="0.2">
      <c r="A382" s="11" t="s">
        <v>888</v>
      </c>
      <c r="B382" s="11"/>
      <c r="C382" s="3" t="s">
        <v>467</v>
      </c>
      <c r="D382" s="3" t="s">
        <v>1690</v>
      </c>
      <c r="E382" s="3">
        <v>470</v>
      </c>
      <c r="F382" s="55">
        <f t="shared" si="83"/>
        <v>498.62299999999999</v>
      </c>
      <c r="G382" s="55">
        <f t="shared" si="79"/>
        <v>523.55415000000005</v>
      </c>
      <c r="H382" s="70">
        <f t="shared" si="85"/>
        <v>588.99841875000004</v>
      </c>
      <c r="I382" s="70">
        <f t="shared" si="89"/>
        <v>600.77838712500011</v>
      </c>
      <c r="J382" s="70">
        <v>625</v>
      </c>
      <c r="K382" s="70">
        <v>665</v>
      </c>
      <c r="L382" s="70">
        <v>690</v>
      </c>
      <c r="M382" s="70">
        <v>690</v>
      </c>
      <c r="N382" s="70">
        <f t="shared" si="87"/>
        <v>776.25</v>
      </c>
      <c r="O382" s="22">
        <v>0.33</v>
      </c>
      <c r="P382" s="3">
        <v>1</v>
      </c>
      <c r="Q382" s="4" t="s">
        <v>2190</v>
      </c>
      <c r="R382" s="5" t="s">
        <v>185</v>
      </c>
    </row>
    <row r="383" spans="1:18" x14ac:dyDescent="0.2">
      <c r="A383" s="12" t="s">
        <v>889</v>
      </c>
      <c r="C383" s="1" t="s">
        <v>467</v>
      </c>
      <c r="D383" s="1" t="s">
        <v>982</v>
      </c>
      <c r="E383" s="1">
        <v>1730</v>
      </c>
      <c r="F383" s="54">
        <f t="shared" si="83"/>
        <v>1835.357</v>
      </c>
      <c r="G383" s="54">
        <f t="shared" si="79"/>
        <v>1927.1248500000002</v>
      </c>
      <c r="H383" s="71">
        <f t="shared" si="85"/>
        <v>2168.0154562500002</v>
      </c>
      <c r="I383" s="71">
        <f t="shared" si="89"/>
        <v>2211.3757653750004</v>
      </c>
      <c r="J383" s="71">
        <f t="shared" si="86"/>
        <v>2310.887674816875</v>
      </c>
      <c r="K383" s="71">
        <f t="shared" si="88"/>
        <v>2470.3389243792394</v>
      </c>
      <c r="L383" s="71">
        <f t="shared" si="81"/>
        <v>2593.8558705982014</v>
      </c>
      <c r="M383" s="71">
        <f t="shared" si="84"/>
        <v>2671.6715467161475</v>
      </c>
      <c r="N383" s="71">
        <f t="shared" si="87"/>
        <v>3005.6304900556661</v>
      </c>
      <c r="O383" s="21">
        <v>0.48100000000000004</v>
      </c>
      <c r="P383" s="1">
        <v>1</v>
      </c>
      <c r="Q383" s="2" t="s">
        <v>2191</v>
      </c>
      <c r="R383" s="6" t="s">
        <v>219</v>
      </c>
    </row>
    <row r="384" spans="1:18" x14ac:dyDescent="0.2">
      <c r="A384" s="12" t="s">
        <v>890</v>
      </c>
      <c r="C384" s="1" t="s">
        <v>467</v>
      </c>
      <c r="D384" s="1" t="s">
        <v>983</v>
      </c>
      <c r="E384" s="1">
        <v>1625</v>
      </c>
      <c r="F384" s="54">
        <f t="shared" si="83"/>
        <v>1723.9624999999999</v>
      </c>
      <c r="G384" s="54">
        <f t="shared" si="79"/>
        <v>1810.160625</v>
      </c>
      <c r="H384" s="71">
        <f t="shared" si="85"/>
        <v>2036.430703125</v>
      </c>
      <c r="I384" s="71">
        <f t="shared" si="89"/>
        <v>2077.1593171875002</v>
      </c>
      <c r="J384" s="71">
        <f t="shared" si="86"/>
        <v>2170.6314864609376</v>
      </c>
      <c r="K384" s="71">
        <f t="shared" si="88"/>
        <v>2320.405059026742</v>
      </c>
      <c r="L384" s="71">
        <f t="shared" si="81"/>
        <v>2436.4253119780792</v>
      </c>
      <c r="M384" s="71">
        <f t="shared" si="84"/>
        <v>2509.5180713374216</v>
      </c>
      <c r="N384" s="71">
        <f t="shared" si="87"/>
        <v>2823.2078302545992</v>
      </c>
      <c r="O384" s="21">
        <v>0.46600000000000003</v>
      </c>
      <c r="P384" s="1">
        <v>1</v>
      </c>
      <c r="Q384" s="2" t="s">
        <v>2192</v>
      </c>
      <c r="R384" s="6" t="s">
        <v>219</v>
      </c>
    </row>
    <row r="385" spans="1:18" x14ac:dyDescent="0.2">
      <c r="A385" s="12" t="s">
        <v>891</v>
      </c>
      <c r="C385" s="1" t="s">
        <v>467</v>
      </c>
      <c r="D385" s="1" t="s">
        <v>1691</v>
      </c>
      <c r="E385" s="1">
        <v>1205</v>
      </c>
      <c r="F385" s="54">
        <f t="shared" si="83"/>
        <v>1278.3844999999999</v>
      </c>
      <c r="G385" s="54">
        <f t="shared" si="79"/>
        <v>1342.303725</v>
      </c>
      <c r="H385" s="71">
        <f t="shared" si="85"/>
        <v>1510.091690625</v>
      </c>
      <c r="I385" s="71">
        <f t="shared" si="89"/>
        <v>1540.2935244375001</v>
      </c>
      <c r="J385" s="71">
        <f t="shared" si="86"/>
        <v>1609.6067330371875</v>
      </c>
      <c r="K385" s="71">
        <f t="shared" si="88"/>
        <v>1720.6695976167534</v>
      </c>
      <c r="L385" s="71">
        <f t="shared" si="81"/>
        <v>1806.7030774975913</v>
      </c>
      <c r="M385" s="71">
        <f t="shared" si="84"/>
        <v>1860.904169822519</v>
      </c>
      <c r="N385" s="71">
        <f t="shared" si="87"/>
        <v>2093.5171910503336</v>
      </c>
      <c r="O385" s="21">
        <v>0.37</v>
      </c>
      <c r="P385" s="1">
        <v>1</v>
      </c>
      <c r="Q385" s="2" t="s">
        <v>2193</v>
      </c>
      <c r="R385" s="6" t="s">
        <v>185</v>
      </c>
    </row>
    <row r="386" spans="1:18" x14ac:dyDescent="0.2">
      <c r="A386" s="11" t="s">
        <v>471</v>
      </c>
      <c r="B386" s="11"/>
      <c r="C386" s="3" t="s">
        <v>467</v>
      </c>
      <c r="D386" s="3" t="s">
        <v>1916</v>
      </c>
      <c r="E386" s="3">
        <v>450</v>
      </c>
      <c r="F386" s="55">
        <v>475</v>
      </c>
      <c r="G386" s="55">
        <f t="shared" si="79"/>
        <v>498.75</v>
      </c>
      <c r="H386" s="70">
        <v>560</v>
      </c>
      <c r="I386" s="70">
        <f t="shared" si="89"/>
        <v>571.20000000000005</v>
      </c>
      <c r="J386" s="70">
        <v>595</v>
      </c>
      <c r="K386" s="70">
        <v>635</v>
      </c>
      <c r="L386" s="70">
        <v>650</v>
      </c>
      <c r="M386" s="70">
        <v>650</v>
      </c>
      <c r="N386" s="70">
        <v>730</v>
      </c>
      <c r="O386" s="22">
        <v>0.3</v>
      </c>
      <c r="P386" s="3">
        <v>1</v>
      </c>
      <c r="Q386" s="4" t="s">
        <v>2194</v>
      </c>
      <c r="R386" s="5" t="s">
        <v>185</v>
      </c>
    </row>
    <row r="387" spans="1:18" x14ac:dyDescent="0.2">
      <c r="A387" s="11" t="s">
        <v>1703</v>
      </c>
      <c r="B387" s="11"/>
      <c r="C387" s="3" t="s">
        <v>1704</v>
      </c>
      <c r="D387" s="3" t="s">
        <v>1916</v>
      </c>
      <c r="E387" s="3">
        <v>805</v>
      </c>
      <c r="F387" s="55">
        <f t="shared" si="83"/>
        <v>854.02449999999999</v>
      </c>
      <c r="G387" s="55">
        <f t="shared" si="79"/>
        <v>896.72572500000001</v>
      </c>
      <c r="H387" s="70">
        <f t="shared" si="85"/>
        <v>1008.816440625</v>
      </c>
      <c r="I387" s="70">
        <f t="shared" si="89"/>
        <v>1028.9927694375001</v>
      </c>
      <c r="J387" s="70">
        <f t="shared" si="86"/>
        <v>1075.2974440621874</v>
      </c>
      <c r="K387" s="70">
        <v>1150</v>
      </c>
      <c r="L387" s="70">
        <v>1200</v>
      </c>
      <c r="M387" s="70">
        <v>1235</v>
      </c>
      <c r="N387" s="70">
        <f t="shared" si="87"/>
        <v>1389.375</v>
      </c>
      <c r="O387" s="22">
        <v>0.433</v>
      </c>
      <c r="P387" s="3">
        <v>1</v>
      </c>
      <c r="Q387" s="4" t="s">
        <v>1705</v>
      </c>
      <c r="R387" s="5" t="s">
        <v>185</v>
      </c>
    </row>
    <row r="388" spans="1:18" x14ac:dyDescent="0.2">
      <c r="A388" s="12" t="s">
        <v>472</v>
      </c>
      <c r="C388" s="1" t="s">
        <v>468</v>
      </c>
      <c r="D388" s="1" t="s">
        <v>1693</v>
      </c>
      <c r="E388" s="1">
        <v>2150</v>
      </c>
      <c r="F388" s="54">
        <f t="shared" si="83"/>
        <v>2280.9349999999999</v>
      </c>
      <c r="G388" s="54">
        <f t="shared" si="79"/>
        <v>2394.9817499999999</v>
      </c>
      <c r="H388" s="71">
        <f t="shared" si="85"/>
        <v>2694.3544687499998</v>
      </c>
      <c r="I388" s="71">
        <f t="shared" si="89"/>
        <v>2748.2415581249998</v>
      </c>
      <c r="J388" s="71">
        <f t="shared" si="86"/>
        <v>2871.9124282406246</v>
      </c>
      <c r="K388" s="71">
        <f t="shared" si="88"/>
        <v>3070.0743857892276</v>
      </c>
      <c r="L388" s="71">
        <f t="shared" si="81"/>
        <v>3223.5781050786891</v>
      </c>
      <c r="M388" s="71">
        <f t="shared" si="84"/>
        <v>3320.2854482310499</v>
      </c>
      <c r="N388" s="71">
        <f t="shared" si="87"/>
        <v>3735.3211292599312</v>
      </c>
      <c r="O388" s="21">
        <v>0.47899999999999998</v>
      </c>
      <c r="P388" s="1">
        <v>1</v>
      </c>
      <c r="Q388" s="2" t="s">
        <v>2195</v>
      </c>
      <c r="R388" s="6" t="s">
        <v>183</v>
      </c>
    </row>
    <row r="389" spans="1:18" x14ac:dyDescent="0.2">
      <c r="A389" s="11" t="s">
        <v>82</v>
      </c>
      <c r="B389" s="11"/>
      <c r="C389" s="3" t="s">
        <v>467</v>
      </c>
      <c r="D389" s="3" t="s">
        <v>84</v>
      </c>
      <c r="E389" s="3">
        <v>450</v>
      </c>
      <c r="F389" s="55">
        <f t="shared" si="83"/>
        <v>477.40499999999997</v>
      </c>
      <c r="G389" s="55">
        <f t="shared" ref="G389:G454" si="90">F389*1.05</f>
        <v>501.27524999999997</v>
      </c>
      <c r="H389" s="70">
        <f t="shared" si="85"/>
        <v>563.93465624999999</v>
      </c>
      <c r="I389" s="70">
        <f t="shared" si="89"/>
        <v>575.21334937500001</v>
      </c>
      <c r="J389" s="70">
        <v>600</v>
      </c>
      <c r="K389" s="70">
        <v>640</v>
      </c>
      <c r="L389" s="70">
        <v>670</v>
      </c>
      <c r="M389" s="70">
        <f t="shared" si="84"/>
        <v>690.1</v>
      </c>
      <c r="N389" s="70">
        <f t="shared" si="87"/>
        <v>776.36250000000007</v>
      </c>
      <c r="O389" s="22">
        <v>0.28799999999999998</v>
      </c>
      <c r="P389" s="3">
        <v>1</v>
      </c>
      <c r="Q389" s="4" t="s">
        <v>1388</v>
      </c>
      <c r="R389" s="38" t="s">
        <v>219</v>
      </c>
    </row>
    <row r="390" spans="1:18" x14ac:dyDescent="0.2">
      <c r="A390" s="11" t="s">
        <v>83</v>
      </c>
      <c r="B390" s="11"/>
      <c r="C390" s="3" t="s">
        <v>467</v>
      </c>
      <c r="D390" s="3" t="s">
        <v>1387</v>
      </c>
      <c r="E390" s="3">
        <v>450</v>
      </c>
      <c r="F390" s="55">
        <f t="shared" ref="F390:F455" si="91">E390*1.0609</f>
        <v>477.40499999999997</v>
      </c>
      <c r="G390" s="55">
        <f t="shared" si="90"/>
        <v>501.27524999999997</v>
      </c>
      <c r="H390" s="70">
        <f t="shared" si="85"/>
        <v>563.93465624999999</v>
      </c>
      <c r="I390" s="70">
        <f t="shared" si="89"/>
        <v>575.21334937500001</v>
      </c>
      <c r="J390" s="70">
        <v>600</v>
      </c>
      <c r="K390" s="70">
        <v>640</v>
      </c>
      <c r="L390" s="70">
        <v>670</v>
      </c>
      <c r="M390" s="70">
        <f t="shared" si="84"/>
        <v>690.1</v>
      </c>
      <c r="N390" s="70">
        <f t="shared" si="87"/>
        <v>776.36250000000007</v>
      </c>
      <c r="O390" s="22">
        <v>0.26</v>
      </c>
      <c r="P390" s="3">
        <v>1</v>
      </c>
      <c r="Q390" s="4" t="s">
        <v>1389</v>
      </c>
      <c r="R390" s="38" t="s">
        <v>219</v>
      </c>
    </row>
    <row r="391" spans="1:18" x14ac:dyDescent="0.2">
      <c r="A391" s="12" t="s">
        <v>2772</v>
      </c>
      <c r="C391" s="1" t="s">
        <v>460</v>
      </c>
      <c r="D391" s="1" t="s">
        <v>2774</v>
      </c>
      <c r="E391" s="1">
        <v>1720</v>
      </c>
      <c r="F391" s="54">
        <f t="shared" si="91"/>
        <v>1824.7479999999998</v>
      </c>
      <c r="G391" s="54">
        <f t="shared" si="90"/>
        <v>1915.9853999999998</v>
      </c>
      <c r="H391" s="71">
        <f t="shared" ref="H391:H392" si="92">G391*1.125</f>
        <v>2155.4835749999997</v>
      </c>
      <c r="I391" s="71">
        <f t="shared" si="89"/>
        <v>2198.5932464999996</v>
      </c>
      <c r="J391" s="71">
        <f t="shared" ref="J391:J392" si="93">I391*1.045</f>
        <v>2297.5299425924995</v>
      </c>
      <c r="K391" s="71">
        <f t="shared" ref="K391:K392" si="94">J391*1.069</f>
        <v>2456.059508631382</v>
      </c>
      <c r="L391" s="71">
        <f t="shared" si="81"/>
        <v>2578.8624840629514</v>
      </c>
      <c r="M391" s="71">
        <f t="shared" si="84"/>
        <v>2656.22835858484</v>
      </c>
      <c r="N391" s="71">
        <f t="shared" si="87"/>
        <v>2988.2569034079452</v>
      </c>
      <c r="O391" s="21">
        <v>0.40799999999999997</v>
      </c>
      <c r="P391" s="1">
        <v>1</v>
      </c>
      <c r="Q391" s="12" t="s">
        <v>2782</v>
      </c>
      <c r="R391" s="51" t="s">
        <v>219</v>
      </c>
    </row>
    <row r="392" spans="1:18" x14ac:dyDescent="0.2">
      <c r="A392" s="12" t="s">
        <v>2773</v>
      </c>
      <c r="C392" s="1" t="s">
        <v>460</v>
      </c>
      <c r="D392" s="1" t="s">
        <v>2775</v>
      </c>
      <c r="E392" s="1">
        <v>1870</v>
      </c>
      <c r="F392" s="54">
        <f t="shared" si="91"/>
        <v>1983.8829999999998</v>
      </c>
      <c r="G392" s="54">
        <f t="shared" si="90"/>
        <v>2083.0771500000001</v>
      </c>
      <c r="H392" s="71">
        <f t="shared" si="92"/>
        <v>2343.4617937500002</v>
      </c>
      <c r="I392" s="71">
        <f t="shared" si="89"/>
        <v>2390.3310296250002</v>
      </c>
      <c r="J392" s="71">
        <f t="shared" si="93"/>
        <v>2497.8959259581252</v>
      </c>
      <c r="K392" s="71">
        <f t="shared" si="94"/>
        <v>2670.2507448492356</v>
      </c>
      <c r="L392" s="71">
        <f t="shared" si="81"/>
        <v>2803.7632820916974</v>
      </c>
      <c r="M392" s="71">
        <f t="shared" si="84"/>
        <v>2887.8761805544486</v>
      </c>
      <c r="N392" s="71">
        <f t="shared" si="87"/>
        <v>3248.8607031237548</v>
      </c>
      <c r="O392" s="21">
        <v>0.41699999999999998</v>
      </c>
      <c r="P392" s="1">
        <v>1</v>
      </c>
      <c r="Q392" s="12" t="s">
        <v>2783</v>
      </c>
      <c r="R392" s="51" t="s">
        <v>219</v>
      </c>
    </row>
    <row r="393" spans="1:18" s="35" customFormat="1" x14ac:dyDescent="0.2">
      <c r="A393" s="47" t="s">
        <v>2770</v>
      </c>
      <c r="B393" s="47"/>
      <c r="C393" s="35" t="s">
        <v>268</v>
      </c>
      <c r="D393" s="35" t="s">
        <v>2771</v>
      </c>
      <c r="E393" s="35">
        <v>1040</v>
      </c>
      <c r="F393" s="55">
        <f t="shared" si="91"/>
        <v>1103.336</v>
      </c>
      <c r="G393" s="55">
        <f t="shared" si="90"/>
        <v>1158.5028</v>
      </c>
      <c r="H393" s="70">
        <f t="shared" ref="H393" si="95">G393*1.125</f>
        <v>1303.31565</v>
      </c>
      <c r="I393" s="70">
        <f t="shared" si="89"/>
        <v>1329.381963</v>
      </c>
      <c r="J393" s="70">
        <v>1380</v>
      </c>
      <c r="K393" s="70">
        <f t="shared" ref="K393" si="96">J393*1.069</f>
        <v>1475.22</v>
      </c>
      <c r="L393" s="70">
        <v>1550</v>
      </c>
      <c r="M393" s="70">
        <v>1595</v>
      </c>
      <c r="N393" s="70">
        <f t="shared" si="87"/>
        <v>1794.375</v>
      </c>
      <c r="O393" s="36">
        <v>0.38800000000000007</v>
      </c>
      <c r="P393" s="35">
        <v>1</v>
      </c>
      <c r="Q393" s="47" t="s">
        <v>2784</v>
      </c>
      <c r="R393" s="38" t="s">
        <v>183</v>
      </c>
    </row>
    <row r="394" spans="1:18" x14ac:dyDescent="0.2">
      <c r="A394" s="12" t="s">
        <v>473</v>
      </c>
      <c r="C394" s="1" t="s">
        <v>469</v>
      </c>
      <c r="D394" s="1" t="s">
        <v>1694</v>
      </c>
      <c r="E394" s="1">
        <v>1430</v>
      </c>
      <c r="F394" s="54">
        <f t="shared" si="91"/>
        <v>1517.087</v>
      </c>
      <c r="G394" s="54">
        <f t="shared" si="90"/>
        <v>1592.9413500000001</v>
      </c>
      <c r="H394" s="71">
        <f t="shared" si="85"/>
        <v>1792.0590187500002</v>
      </c>
      <c r="I394" s="71">
        <f t="shared" si="89"/>
        <v>1827.9001991250002</v>
      </c>
      <c r="J394" s="71">
        <f t="shared" si="86"/>
        <v>1910.1557080856251</v>
      </c>
      <c r="K394" s="71">
        <f t="shared" si="88"/>
        <v>2041.956451943533</v>
      </c>
      <c r="L394" s="71">
        <f t="shared" si="81"/>
        <v>2144.0542745407097</v>
      </c>
      <c r="M394" s="71">
        <f t="shared" si="84"/>
        <v>2208.3759027769311</v>
      </c>
      <c r="N394" s="71">
        <f t="shared" si="87"/>
        <v>2484.4228906240473</v>
      </c>
      <c r="O394" s="21">
        <v>0.371</v>
      </c>
      <c r="P394" s="1">
        <v>1</v>
      </c>
      <c r="Q394" s="2" t="s">
        <v>2196</v>
      </c>
      <c r="R394" s="6" t="s">
        <v>219</v>
      </c>
    </row>
    <row r="395" spans="1:18" x14ac:dyDescent="0.2">
      <c r="A395" s="12" t="s">
        <v>474</v>
      </c>
      <c r="C395" s="1" t="s">
        <v>469</v>
      </c>
      <c r="D395" s="1" t="s">
        <v>1695</v>
      </c>
      <c r="E395" s="1">
        <v>1415</v>
      </c>
      <c r="F395" s="54">
        <f t="shared" si="91"/>
        <v>1501.1734999999999</v>
      </c>
      <c r="G395" s="54">
        <f t="shared" si="90"/>
        <v>1576.2321749999999</v>
      </c>
      <c r="H395" s="71">
        <f t="shared" si="85"/>
        <v>1773.2611968749998</v>
      </c>
      <c r="I395" s="71">
        <f t="shared" si="89"/>
        <v>1808.7264208124998</v>
      </c>
      <c r="J395" s="71">
        <f t="shared" si="86"/>
        <v>1890.1191097490621</v>
      </c>
      <c r="K395" s="71">
        <f t="shared" si="88"/>
        <v>2020.5373283217473</v>
      </c>
      <c r="L395" s="71">
        <f t="shared" ref="L395:L457" si="97">K395*1.05</f>
        <v>2121.5641947378349</v>
      </c>
      <c r="M395" s="71">
        <f t="shared" si="84"/>
        <v>2185.2111205799702</v>
      </c>
      <c r="N395" s="71">
        <f t="shared" si="87"/>
        <v>2458.3625106524664</v>
      </c>
      <c r="O395" s="21">
        <v>0.36499999999999999</v>
      </c>
      <c r="P395" s="1">
        <v>1</v>
      </c>
      <c r="Q395" s="2" t="s">
        <v>2197</v>
      </c>
      <c r="R395" s="6" t="s">
        <v>219</v>
      </c>
    </row>
    <row r="396" spans="1:18" x14ac:dyDescent="0.2">
      <c r="A396" s="12" t="s">
        <v>475</v>
      </c>
      <c r="C396" s="1" t="s">
        <v>469</v>
      </c>
      <c r="D396" s="1" t="s">
        <v>2515</v>
      </c>
      <c r="E396" s="1">
        <v>1935</v>
      </c>
      <c r="F396" s="54">
        <f t="shared" si="91"/>
        <v>2052.8415</v>
      </c>
      <c r="G396" s="54">
        <f t="shared" si="90"/>
        <v>2155.4835750000002</v>
      </c>
      <c r="H396" s="71">
        <f t="shared" si="85"/>
        <v>2424.919021875</v>
      </c>
      <c r="I396" s="71">
        <f t="shared" si="89"/>
        <v>2473.4174023125001</v>
      </c>
      <c r="J396" s="71">
        <f t="shared" si="86"/>
        <v>2584.7211854165625</v>
      </c>
      <c r="K396" s="71">
        <f t="shared" si="88"/>
        <v>2763.0669472103054</v>
      </c>
      <c r="L396" s="71">
        <f t="shared" si="97"/>
        <v>2901.2202945708209</v>
      </c>
      <c r="M396" s="71">
        <f t="shared" si="84"/>
        <v>2988.2569034079456</v>
      </c>
      <c r="N396" s="71">
        <f t="shared" si="87"/>
        <v>3361.7890163339389</v>
      </c>
      <c r="O396" s="21">
        <v>0.501</v>
      </c>
      <c r="P396" s="1">
        <v>1</v>
      </c>
      <c r="Q396" s="2" t="s">
        <v>2198</v>
      </c>
      <c r="R396" s="6" t="s">
        <v>219</v>
      </c>
    </row>
    <row r="397" spans="1:18" x14ac:dyDescent="0.2">
      <c r="A397" s="12" t="s">
        <v>476</v>
      </c>
      <c r="C397" s="1" t="s">
        <v>470</v>
      </c>
      <c r="D397" s="1" t="s">
        <v>1688</v>
      </c>
      <c r="E397" s="1">
        <v>1100</v>
      </c>
      <c r="F397" s="54">
        <f t="shared" si="91"/>
        <v>1166.99</v>
      </c>
      <c r="G397" s="54">
        <f t="shared" si="90"/>
        <v>1225.3395</v>
      </c>
      <c r="H397" s="71">
        <f t="shared" si="85"/>
        <v>1378.5069375</v>
      </c>
      <c r="I397" s="71">
        <f t="shared" si="89"/>
        <v>1406.0770762500001</v>
      </c>
      <c r="J397" s="71">
        <f t="shared" si="86"/>
        <v>1469.3505446812501</v>
      </c>
      <c r="K397" s="71">
        <f t="shared" si="88"/>
        <v>1570.7357322642563</v>
      </c>
      <c r="L397" s="71">
        <f>K397*1.27</f>
        <v>1994.8343799756055</v>
      </c>
      <c r="M397" s="71">
        <f t="shared" si="84"/>
        <v>2054.6794113748738</v>
      </c>
      <c r="N397" s="71">
        <f t="shared" si="87"/>
        <v>2311.5143377967329</v>
      </c>
      <c r="O397" s="21">
        <v>0.45399999999999996</v>
      </c>
      <c r="P397" s="1">
        <v>1</v>
      </c>
      <c r="Q397" s="2" t="s">
        <v>2199</v>
      </c>
      <c r="R397" s="6" t="s">
        <v>219</v>
      </c>
    </row>
    <row r="398" spans="1:18" x14ac:dyDescent="0.2">
      <c r="A398" s="11" t="s">
        <v>1598</v>
      </c>
      <c r="B398" s="11"/>
      <c r="C398" s="3" t="s">
        <v>1602</v>
      </c>
      <c r="D398" s="3" t="s">
        <v>1968</v>
      </c>
      <c r="E398" s="3">
        <v>1890</v>
      </c>
      <c r="F398" s="55">
        <f t="shared" si="91"/>
        <v>2005.1009999999999</v>
      </c>
      <c r="G398" s="55">
        <f t="shared" si="90"/>
        <v>2105.3560499999999</v>
      </c>
      <c r="H398" s="70">
        <f t="shared" si="85"/>
        <v>2368.5255562499997</v>
      </c>
      <c r="I398" s="70">
        <f t="shared" si="89"/>
        <v>2415.8960673749998</v>
      </c>
      <c r="J398" s="70">
        <v>2500</v>
      </c>
      <c r="K398" s="70">
        <v>2670</v>
      </c>
      <c r="L398" s="70">
        <v>2790</v>
      </c>
      <c r="M398" s="70">
        <v>2790</v>
      </c>
      <c r="N398" s="70">
        <v>3130</v>
      </c>
      <c r="O398" s="22">
        <v>1.3329999999999997</v>
      </c>
      <c r="P398" s="3">
        <v>1</v>
      </c>
      <c r="Q398" s="4" t="s">
        <v>208</v>
      </c>
      <c r="R398" s="5" t="s">
        <v>186</v>
      </c>
    </row>
    <row r="399" spans="1:18" s="3" customFormat="1" x14ac:dyDescent="0.2">
      <c r="A399" s="11" t="s">
        <v>1599</v>
      </c>
      <c r="B399" s="11"/>
      <c r="C399" s="3" t="s">
        <v>1603</v>
      </c>
      <c r="D399" s="3" t="s">
        <v>1970</v>
      </c>
      <c r="E399" s="3">
        <v>1890</v>
      </c>
      <c r="F399" s="55">
        <f t="shared" si="91"/>
        <v>2005.1009999999999</v>
      </c>
      <c r="G399" s="55">
        <f t="shared" si="90"/>
        <v>2105.3560499999999</v>
      </c>
      <c r="H399" s="70">
        <f t="shared" si="85"/>
        <v>2368.5255562499997</v>
      </c>
      <c r="I399" s="70">
        <f t="shared" si="89"/>
        <v>2415.8960673749998</v>
      </c>
      <c r="J399" s="70">
        <v>2500</v>
      </c>
      <c r="K399" s="70">
        <v>2670</v>
      </c>
      <c r="L399" s="70">
        <v>2790</v>
      </c>
      <c r="M399" s="70">
        <v>2790</v>
      </c>
      <c r="N399" s="70">
        <v>3130</v>
      </c>
      <c r="O399" s="22">
        <v>1.5569999999999999</v>
      </c>
      <c r="P399" s="3">
        <v>1</v>
      </c>
      <c r="Q399" s="4" t="s">
        <v>1336</v>
      </c>
      <c r="R399" s="5" t="s">
        <v>186</v>
      </c>
    </row>
    <row r="400" spans="1:18" x14ac:dyDescent="0.2">
      <c r="A400" s="11" t="s">
        <v>1600</v>
      </c>
      <c r="B400" s="11"/>
      <c r="C400" s="3" t="s">
        <v>1604</v>
      </c>
      <c r="D400" s="3" t="s">
        <v>1969</v>
      </c>
      <c r="E400" s="3">
        <v>2350</v>
      </c>
      <c r="F400" s="55">
        <v>2490</v>
      </c>
      <c r="G400" s="55">
        <f t="shared" si="90"/>
        <v>2614.5</v>
      </c>
      <c r="H400" s="70">
        <v>2900</v>
      </c>
      <c r="I400" s="70">
        <f t="shared" si="89"/>
        <v>2958</v>
      </c>
      <c r="J400" s="70">
        <v>3100</v>
      </c>
      <c r="K400" s="70">
        <v>3310</v>
      </c>
      <c r="L400" s="70">
        <v>3450</v>
      </c>
      <c r="M400" s="70">
        <v>3450</v>
      </c>
      <c r="N400" s="70">
        <v>3850</v>
      </c>
      <c r="O400" s="22">
        <v>1.7719999999999998</v>
      </c>
      <c r="P400" s="3">
        <v>1</v>
      </c>
      <c r="Q400" s="4" t="s">
        <v>385</v>
      </c>
      <c r="R400" s="5" t="s">
        <v>186</v>
      </c>
    </row>
    <row r="401" spans="1:18" s="3" customFormat="1" x14ac:dyDescent="0.2">
      <c r="A401" s="11" t="s">
        <v>1601</v>
      </c>
      <c r="B401" s="11"/>
      <c r="C401" s="3" t="s">
        <v>207</v>
      </c>
      <c r="D401" s="3" t="s">
        <v>1971</v>
      </c>
      <c r="E401" s="3">
        <v>2350</v>
      </c>
      <c r="F401" s="55">
        <v>2490</v>
      </c>
      <c r="G401" s="55">
        <f t="shared" si="90"/>
        <v>2614.5</v>
      </c>
      <c r="H401" s="70">
        <v>2900</v>
      </c>
      <c r="I401" s="70">
        <f t="shared" si="89"/>
        <v>2958</v>
      </c>
      <c r="J401" s="70">
        <v>3100</v>
      </c>
      <c r="K401" s="70">
        <v>3310</v>
      </c>
      <c r="L401" s="70">
        <v>3450</v>
      </c>
      <c r="M401" s="70">
        <v>3450</v>
      </c>
      <c r="N401" s="70">
        <v>3850</v>
      </c>
      <c r="O401" s="22">
        <v>1.92</v>
      </c>
      <c r="P401" s="3">
        <v>1</v>
      </c>
      <c r="Q401" s="4" t="s">
        <v>386</v>
      </c>
      <c r="R401" s="5" t="s">
        <v>186</v>
      </c>
    </row>
    <row r="402" spans="1:18" s="3" customFormat="1" x14ac:dyDescent="0.2">
      <c r="A402" s="12" t="s">
        <v>1186</v>
      </c>
      <c r="B402" s="12"/>
      <c r="C402" s="1" t="s">
        <v>2519</v>
      </c>
      <c r="D402" s="1" t="s">
        <v>1696</v>
      </c>
      <c r="E402" s="1">
        <v>595</v>
      </c>
      <c r="F402" s="54">
        <f t="shared" si="91"/>
        <v>631.2355</v>
      </c>
      <c r="G402" s="54">
        <f t="shared" si="90"/>
        <v>662.79727500000001</v>
      </c>
      <c r="H402" s="71">
        <f t="shared" si="85"/>
        <v>745.646934375</v>
      </c>
      <c r="I402" s="71">
        <f t="shared" si="89"/>
        <v>760.55987306250006</v>
      </c>
      <c r="J402" s="71">
        <f>I402*1.1</f>
        <v>836.61586036875008</v>
      </c>
      <c r="K402" s="71">
        <f t="shared" si="88"/>
        <v>894.3423547341938</v>
      </c>
      <c r="L402" s="71">
        <f t="shared" si="97"/>
        <v>939.05947247090353</v>
      </c>
      <c r="M402" s="71">
        <f t="shared" si="84"/>
        <v>967.23125664503061</v>
      </c>
      <c r="N402" s="71">
        <f t="shared" si="87"/>
        <v>1088.1351637256594</v>
      </c>
      <c r="O402" s="21">
        <v>0.105</v>
      </c>
      <c r="P402" s="1">
        <v>25</v>
      </c>
      <c r="Q402" s="2" t="s">
        <v>1509</v>
      </c>
      <c r="R402" s="6" t="s">
        <v>219</v>
      </c>
    </row>
    <row r="403" spans="1:18" x14ac:dyDescent="0.2">
      <c r="A403" s="12" t="s">
        <v>1187</v>
      </c>
      <c r="C403" s="1" t="s">
        <v>2519</v>
      </c>
      <c r="D403" s="1" t="s">
        <v>1697</v>
      </c>
      <c r="E403" s="1">
        <v>930</v>
      </c>
      <c r="F403" s="54">
        <f t="shared" si="91"/>
        <v>986.63699999999994</v>
      </c>
      <c r="G403" s="54">
        <f t="shared" si="90"/>
        <v>1035.96885</v>
      </c>
      <c r="H403" s="71">
        <f t="shared" si="85"/>
        <v>1165.4649562499999</v>
      </c>
      <c r="I403" s="71">
        <f t="shared" si="89"/>
        <v>1188.7742553749999</v>
      </c>
      <c r="J403" s="71">
        <f t="shared" si="86"/>
        <v>1242.2690968668749</v>
      </c>
      <c r="K403" s="71">
        <f t="shared" si="88"/>
        <v>1327.9856645506891</v>
      </c>
      <c r="L403" s="71">
        <f t="shared" si="97"/>
        <v>1394.3849477782237</v>
      </c>
      <c r="M403" s="71">
        <f t="shared" si="84"/>
        <v>1436.2164962115705</v>
      </c>
      <c r="N403" s="71">
        <f t="shared" si="87"/>
        <v>1615.7435582380169</v>
      </c>
      <c r="O403" s="21">
        <v>0.4</v>
      </c>
      <c r="P403" s="1">
        <v>25</v>
      </c>
      <c r="Q403" s="2" t="s">
        <v>1510</v>
      </c>
      <c r="R403" s="6" t="s">
        <v>219</v>
      </c>
    </row>
    <row r="404" spans="1:18" s="46" customFormat="1" x14ac:dyDescent="0.2">
      <c r="A404" s="75" t="s">
        <v>1706</v>
      </c>
      <c r="B404" s="75"/>
      <c r="C404" s="46" t="s">
        <v>2713</v>
      </c>
      <c r="D404" s="46" t="s">
        <v>2714</v>
      </c>
      <c r="E404" s="46">
        <v>805</v>
      </c>
      <c r="F404" s="76">
        <f t="shared" si="91"/>
        <v>854.02449999999999</v>
      </c>
      <c r="G404" s="76">
        <f t="shared" si="90"/>
        <v>896.72572500000001</v>
      </c>
      <c r="H404" s="77">
        <f t="shared" si="85"/>
        <v>1008.816440625</v>
      </c>
      <c r="I404" s="77">
        <f t="shared" si="89"/>
        <v>1028.9927694375001</v>
      </c>
      <c r="J404" s="77">
        <f>I404*1.1</f>
        <v>1131.8920463812501</v>
      </c>
      <c r="K404" s="77">
        <f t="shared" si="88"/>
        <v>1209.9925975815563</v>
      </c>
      <c r="L404" s="71">
        <f t="shared" si="97"/>
        <v>1270.4922274606342</v>
      </c>
      <c r="M404" s="77">
        <f t="shared" si="84"/>
        <v>1308.6069942844533</v>
      </c>
      <c r="N404" s="77">
        <f t="shared" si="87"/>
        <v>1472.18286857001</v>
      </c>
      <c r="O404" s="78">
        <v>0.19900000000000001</v>
      </c>
      <c r="P404" s="46">
        <v>1</v>
      </c>
      <c r="Q404" s="79" t="s">
        <v>1707</v>
      </c>
      <c r="R404" s="80" t="s">
        <v>219</v>
      </c>
    </row>
    <row r="405" spans="1:18" s="49" customFormat="1" x14ac:dyDescent="0.2">
      <c r="A405" s="48" t="s">
        <v>2715</v>
      </c>
      <c r="B405" s="48"/>
      <c r="C405" s="49" t="s">
        <v>2713</v>
      </c>
      <c r="D405" s="49" t="s">
        <v>2717</v>
      </c>
      <c r="E405" s="49">
        <v>806</v>
      </c>
      <c r="F405" s="54">
        <f t="shared" ref="F405:F406" si="98">E405*1.0609</f>
        <v>855.08539999999994</v>
      </c>
      <c r="G405" s="54">
        <f t="shared" ref="G405:G406" si="99">F405*1.05</f>
        <v>897.83966999999996</v>
      </c>
      <c r="H405" s="71">
        <f t="shared" ref="H405:H406" si="100">G405*1.125</f>
        <v>1010.06962875</v>
      </c>
      <c r="I405" s="71">
        <f t="shared" ref="I405:I406" si="101">H405*1.02</f>
        <v>1030.271021325</v>
      </c>
      <c r="J405" s="71">
        <f t="shared" ref="J405:J406" si="102">I405*1.1</f>
        <v>1133.2981234575002</v>
      </c>
      <c r="K405" s="71">
        <v>1210</v>
      </c>
      <c r="L405" s="71">
        <f t="shared" si="97"/>
        <v>1270.5</v>
      </c>
      <c r="M405" s="71">
        <f t="shared" si="84"/>
        <v>1308.615</v>
      </c>
      <c r="N405" s="71">
        <f t="shared" si="87"/>
        <v>1472.191875</v>
      </c>
      <c r="O405" s="50">
        <v>0.158</v>
      </c>
      <c r="P405" s="49">
        <v>1</v>
      </c>
      <c r="Q405" s="12" t="s">
        <v>2738</v>
      </c>
      <c r="R405" s="51" t="s">
        <v>219</v>
      </c>
    </row>
    <row r="406" spans="1:18" s="49" customFormat="1" x14ac:dyDescent="0.2">
      <c r="A406" s="48" t="s">
        <v>2716</v>
      </c>
      <c r="B406" s="48"/>
      <c r="C406" s="49" t="s">
        <v>2718</v>
      </c>
      <c r="D406" s="49" t="s">
        <v>2717</v>
      </c>
      <c r="E406" s="49">
        <v>807</v>
      </c>
      <c r="F406" s="54">
        <f t="shared" si="98"/>
        <v>856.1463</v>
      </c>
      <c r="G406" s="54">
        <f t="shared" si="99"/>
        <v>898.95361500000001</v>
      </c>
      <c r="H406" s="71">
        <f t="shared" si="100"/>
        <v>1011.3228168750001</v>
      </c>
      <c r="I406" s="71">
        <f t="shared" si="101"/>
        <v>1031.5492732125001</v>
      </c>
      <c r="J406" s="71">
        <f t="shared" si="102"/>
        <v>1134.7042005337503</v>
      </c>
      <c r="K406" s="71">
        <v>1210</v>
      </c>
      <c r="L406" s="71">
        <f t="shared" si="97"/>
        <v>1270.5</v>
      </c>
      <c r="M406" s="71">
        <f t="shared" ref="M406:M469" si="103">L406*1.03</f>
        <v>1308.615</v>
      </c>
      <c r="N406" s="71">
        <f t="shared" si="87"/>
        <v>1472.191875</v>
      </c>
      <c r="O406" s="50">
        <v>0.14399999999999999</v>
      </c>
      <c r="P406" s="49">
        <v>1</v>
      </c>
      <c r="Q406" s="12" t="s">
        <v>2739</v>
      </c>
      <c r="R406" s="51" t="s">
        <v>219</v>
      </c>
    </row>
    <row r="407" spans="1:18" x14ac:dyDescent="0.2">
      <c r="A407" s="12" t="s">
        <v>1188</v>
      </c>
      <c r="C407" s="1" t="s">
        <v>2520</v>
      </c>
      <c r="D407" s="1" t="s">
        <v>215</v>
      </c>
      <c r="E407" s="1">
        <v>305</v>
      </c>
      <c r="F407" s="54">
        <f t="shared" si="91"/>
        <v>323.5745</v>
      </c>
      <c r="G407" s="54">
        <f t="shared" si="90"/>
        <v>339.75322500000004</v>
      </c>
      <c r="H407" s="71">
        <f t="shared" si="85"/>
        <v>382.22237812500003</v>
      </c>
      <c r="I407" s="71">
        <f t="shared" si="89"/>
        <v>389.86682568750007</v>
      </c>
      <c r="J407" s="71">
        <f t="shared" ref="J407:J470" si="104">I407*1.1</f>
        <v>428.85350825625011</v>
      </c>
      <c r="K407" s="71">
        <f t="shared" si="88"/>
        <v>458.44440032593133</v>
      </c>
      <c r="L407" s="71">
        <f t="shared" si="97"/>
        <v>481.36662034222792</v>
      </c>
      <c r="M407" s="71">
        <f t="shared" si="103"/>
        <v>495.80761895249475</v>
      </c>
      <c r="N407" s="71">
        <f t="shared" si="87"/>
        <v>557.78357132155656</v>
      </c>
      <c r="O407" s="21">
        <v>0.10299999999999999</v>
      </c>
      <c r="P407" s="1">
        <v>1</v>
      </c>
      <c r="Q407" s="2" t="s">
        <v>518</v>
      </c>
      <c r="R407" s="6" t="s">
        <v>219</v>
      </c>
    </row>
    <row r="408" spans="1:18" x14ac:dyDescent="0.2">
      <c r="A408" s="12" t="s">
        <v>1189</v>
      </c>
      <c r="C408" s="1" t="s">
        <v>2520</v>
      </c>
      <c r="D408" s="1" t="s">
        <v>209</v>
      </c>
      <c r="E408" s="1">
        <v>295</v>
      </c>
      <c r="F408" s="54">
        <f t="shared" si="91"/>
        <v>312.96549999999996</v>
      </c>
      <c r="G408" s="54">
        <f t="shared" si="90"/>
        <v>328.61377499999998</v>
      </c>
      <c r="H408" s="71">
        <f t="shared" si="85"/>
        <v>369.69049687499995</v>
      </c>
      <c r="I408" s="71">
        <f t="shared" si="89"/>
        <v>377.08430681249996</v>
      </c>
      <c r="J408" s="71">
        <f t="shared" si="104"/>
        <v>414.79273749375</v>
      </c>
      <c r="K408" s="71">
        <f t="shared" si="88"/>
        <v>443.41343638081872</v>
      </c>
      <c r="L408" s="71">
        <f t="shared" si="97"/>
        <v>465.58410819985966</v>
      </c>
      <c r="M408" s="71">
        <f t="shared" si="103"/>
        <v>479.55163144585543</v>
      </c>
      <c r="N408" s="71">
        <f t="shared" si="87"/>
        <v>539.49558537658731</v>
      </c>
      <c r="O408" s="21">
        <v>0.107</v>
      </c>
      <c r="P408" s="1">
        <v>1</v>
      </c>
      <c r="Q408" s="2" t="s">
        <v>519</v>
      </c>
      <c r="R408" s="6" t="s">
        <v>219</v>
      </c>
    </row>
    <row r="409" spans="1:18" x14ac:dyDescent="0.2">
      <c r="A409" s="12" t="s">
        <v>1190</v>
      </c>
      <c r="C409" s="1" t="s">
        <v>2520</v>
      </c>
      <c r="D409" s="1" t="s">
        <v>217</v>
      </c>
      <c r="E409" s="1">
        <v>310</v>
      </c>
      <c r="F409" s="54">
        <f t="shared" si="91"/>
        <v>328.87899999999996</v>
      </c>
      <c r="G409" s="54">
        <f t="shared" si="90"/>
        <v>345.32294999999999</v>
      </c>
      <c r="H409" s="71">
        <f t="shared" si="85"/>
        <v>388.48831874999996</v>
      </c>
      <c r="I409" s="71">
        <f t="shared" si="89"/>
        <v>396.25808512499998</v>
      </c>
      <c r="J409" s="71">
        <f t="shared" si="104"/>
        <v>435.88389363750002</v>
      </c>
      <c r="K409" s="71">
        <f t="shared" si="88"/>
        <v>465.95988229848751</v>
      </c>
      <c r="L409" s="71">
        <f t="shared" si="97"/>
        <v>489.25787641341191</v>
      </c>
      <c r="M409" s="71">
        <f t="shared" si="103"/>
        <v>503.93561270581426</v>
      </c>
      <c r="N409" s="71">
        <f t="shared" si="87"/>
        <v>566.92756429404108</v>
      </c>
      <c r="O409" s="21">
        <v>0.13600000000000001</v>
      </c>
      <c r="P409" s="1">
        <v>1</v>
      </c>
      <c r="Q409" s="2" t="s">
        <v>520</v>
      </c>
      <c r="R409" s="6" t="s">
        <v>928</v>
      </c>
    </row>
    <row r="410" spans="1:18" x14ac:dyDescent="0.2">
      <c r="A410" s="11" t="s">
        <v>1360</v>
      </c>
      <c r="B410" s="11"/>
      <c r="C410" s="3" t="s">
        <v>2520</v>
      </c>
      <c r="D410" s="3" t="s">
        <v>216</v>
      </c>
      <c r="E410" s="3">
        <v>125</v>
      </c>
      <c r="F410" s="55">
        <f t="shared" si="91"/>
        <v>132.61249999999998</v>
      </c>
      <c r="G410" s="55">
        <f t="shared" si="90"/>
        <v>139.24312499999999</v>
      </c>
      <c r="H410" s="70">
        <f t="shared" si="85"/>
        <v>156.64851562499999</v>
      </c>
      <c r="I410" s="70">
        <f t="shared" si="89"/>
        <v>159.78148593749998</v>
      </c>
      <c r="J410" s="70">
        <v>175</v>
      </c>
      <c r="K410" s="70">
        <v>185</v>
      </c>
      <c r="L410" s="70">
        <v>195</v>
      </c>
      <c r="M410" s="70">
        <v>200</v>
      </c>
      <c r="N410" s="70">
        <f t="shared" si="87"/>
        <v>225</v>
      </c>
      <c r="O410" s="22">
        <v>0.13200000000000001</v>
      </c>
      <c r="P410" s="3">
        <v>1</v>
      </c>
      <c r="Q410" s="4" t="s">
        <v>521</v>
      </c>
      <c r="R410" s="5" t="s">
        <v>928</v>
      </c>
    </row>
    <row r="411" spans="1:18" x14ac:dyDescent="0.2">
      <c r="A411" s="12" t="s">
        <v>1191</v>
      </c>
      <c r="C411" s="1" t="s">
        <v>2520</v>
      </c>
      <c r="D411" s="1" t="s">
        <v>210</v>
      </c>
      <c r="E411" s="1">
        <v>345</v>
      </c>
      <c r="F411" s="54">
        <f t="shared" si="91"/>
        <v>366.01049999999998</v>
      </c>
      <c r="G411" s="54">
        <f t="shared" si="90"/>
        <v>384.31102499999997</v>
      </c>
      <c r="H411" s="71">
        <f t="shared" si="85"/>
        <v>432.34990312499997</v>
      </c>
      <c r="I411" s="71">
        <f t="shared" si="89"/>
        <v>440.99690118749999</v>
      </c>
      <c r="J411" s="71">
        <f t="shared" si="104"/>
        <v>485.09659130625005</v>
      </c>
      <c r="K411" s="71">
        <f t="shared" si="88"/>
        <v>518.56825610638123</v>
      </c>
      <c r="L411" s="71">
        <f t="shared" si="97"/>
        <v>544.49666891170034</v>
      </c>
      <c r="M411" s="71">
        <f t="shared" si="103"/>
        <v>560.83156897905133</v>
      </c>
      <c r="N411" s="71">
        <f t="shared" si="87"/>
        <v>630.93551510143277</v>
      </c>
      <c r="O411" s="21">
        <v>0.1</v>
      </c>
      <c r="P411" s="1">
        <v>1</v>
      </c>
      <c r="Q411" s="2" t="s">
        <v>522</v>
      </c>
      <c r="R411" s="6" t="s">
        <v>219</v>
      </c>
    </row>
    <row r="412" spans="1:18" x14ac:dyDescent="0.2">
      <c r="A412" s="12" t="s">
        <v>1192</v>
      </c>
      <c r="C412" s="1" t="s">
        <v>2520</v>
      </c>
      <c r="D412" s="1" t="s">
        <v>211</v>
      </c>
      <c r="E412" s="1">
        <v>335</v>
      </c>
      <c r="F412" s="54">
        <f t="shared" si="91"/>
        <v>355.4015</v>
      </c>
      <c r="G412" s="54">
        <f t="shared" si="90"/>
        <v>373.17157500000002</v>
      </c>
      <c r="H412" s="71">
        <f t="shared" si="85"/>
        <v>419.818021875</v>
      </c>
      <c r="I412" s="71">
        <f t="shared" si="89"/>
        <v>428.21438231249999</v>
      </c>
      <c r="J412" s="71">
        <f t="shared" si="104"/>
        <v>471.03582054375005</v>
      </c>
      <c r="K412" s="71">
        <f t="shared" si="88"/>
        <v>503.53729216126879</v>
      </c>
      <c r="L412" s="71">
        <f t="shared" si="97"/>
        <v>528.71415676933225</v>
      </c>
      <c r="M412" s="71">
        <f t="shared" si="103"/>
        <v>544.57558147241218</v>
      </c>
      <c r="N412" s="71">
        <f t="shared" si="87"/>
        <v>612.64752915646375</v>
      </c>
      <c r="O412" s="21">
        <v>0.10800000000000001</v>
      </c>
      <c r="P412" s="1">
        <v>1</v>
      </c>
      <c r="Q412" s="2" t="s">
        <v>523</v>
      </c>
      <c r="R412" s="6" t="s">
        <v>219</v>
      </c>
    </row>
    <row r="413" spans="1:18" x14ac:dyDescent="0.2">
      <c r="A413" s="12" t="s">
        <v>1193</v>
      </c>
      <c r="C413" s="1" t="s">
        <v>2520</v>
      </c>
      <c r="D413" s="1" t="s">
        <v>1489</v>
      </c>
      <c r="E413" s="1">
        <v>640</v>
      </c>
      <c r="F413" s="54">
        <f t="shared" si="91"/>
        <v>678.976</v>
      </c>
      <c r="G413" s="54">
        <f t="shared" si="90"/>
        <v>712.9248</v>
      </c>
      <c r="H413" s="71">
        <f t="shared" si="85"/>
        <v>802.04039999999998</v>
      </c>
      <c r="I413" s="71">
        <f t="shared" si="89"/>
        <v>818.08120799999995</v>
      </c>
      <c r="J413" s="71">
        <f t="shared" si="104"/>
        <v>899.88932880000004</v>
      </c>
      <c r="K413" s="71">
        <f t="shared" si="88"/>
        <v>961.98169248720001</v>
      </c>
      <c r="L413" s="71">
        <f t="shared" si="97"/>
        <v>1010.08077711156</v>
      </c>
      <c r="M413" s="71">
        <f t="shared" si="103"/>
        <v>1040.3832004249068</v>
      </c>
      <c r="N413" s="71">
        <f t="shared" si="87"/>
        <v>1170.4311004780202</v>
      </c>
      <c r="O413" s="21">
        <v>0.16</v>
      </c>
      <c r="P413" s="1">
        <v>1</v>
      </c>
      <c r="Q413" s="2" t="s">
        <v>524</v>
      </c>
      <c r="R413" s="6" t="s">
        <v>230</v>
      </c>
    </row>
    <row r="414" spans="1:18" x14ac:dyDescent="0.2">
      <c r="A414" s="12" t="s">
        <v>1194</v>
      </c>
      <c r="C414" s="1" t="s">
        <v>2520</v>
      </c>
      <c r="D414" s="1" t="s">
        <v>1490</v>
      </c>
      <c r="E414" s="1">
        <v>345</v>
      </c>
      <c r="F414" s="54">
        <f t="shared" si="91"/>
        <v>366.01049999999998</v>
      </c>
      <c r="G414" s="54">
        <f t="shared" si="90"/>
        <v>384.31102499999997</v>
      </c>
      <c r="H414" s="71">
        <f t="shared" si="85"/>
        <v>432.34990312499997</v>
      </c>
      <c r="I414" s="71">
        <f t="shared" si="89"/>
        <v>440.99690118749999</v>
      </c>
      <c r="J414" s="71">
        <f t="shared" si="104"/>
        <v>485.09659130625005</v>
      </c>
      <c r="K414" s="71">
        <f t="shared" si="88"/>
        <v>518.56825610638123</v>
      </c>
      <c r="L414" s="71">
        <f t="shared" si="97"/>
        <v>544.49666891170034</v>
      </c>
      <c r="M414" s="71">
        <f t="shared" si="103"/>
        <v>560.83156897905133</v>
      </c>
      <c r="N414" s="71">
        <f t="shared" si="87"/>
        <v>630.93551510143277</v>
      </c>
      <c r="O414" s="21">
        <v>0.13600000000000001</v>
      </c>
      <c r="P414" s="1">
        <v>1</v>
      </c>
      <c r="Q414" s="2" t="s">
        <v>525</v>
      </c>
      <c r="R414" s="6" t="s">
        <v>928</v>
      </c>
    </row>
    <row r="415" spans="1:18" x14ac:dyDescent="0.2">
      <c r="A415" s="11" t="s">
        <v>1361</v>
      </c>
      <c r="B415" s="11"/>
      <c r="C415" s="3" t="s">
        <v>2520</v>
      </c>
      <c r="D415" s="3" t="s">
        <v>1491</v>
      </c>
      <c r="E415" s="3">
        <v>130</v>
      </c>
      <c r="F415" s="55">
        <f t="shared" si="91"/>
        <v>137.917</v>
      </c>
      <c r="G415" s="55">
        <f t="shared" si="90"/>
        <v>144.81285</v>
      </c>
      <c r="H415" s="70">
        <f t="shared" si="85"/>
        <v>162.91445625</v>
      </c>
      <c r="I415" s="70">
        <f t="shared" si="89"/>
        <v>166.17274537500001</v>
      </c>
      <c r="J415" s="70">
        <v>180</v>
      </c>
      <c r="K415" s="70">
        <v>190</v>
      </c>
      <c r="L415" s="70">
        <v>200</v>
      </c>
      <c r="M415" s="70">
        <v>205</v>
      </c>
      <c r="N415" s="70">
        <f t="shared" si="87"/>
        <v>230.625</v>
      </c>
      <c r="O415" s="22">
        <v>0.14499999999999999</v>
      </c>
      <c r="P415" s="3">
        <v>1</v>
      </c>
      <c r="Q415" s="4" t="s">
        <v>526</v>
      </c>
      <c r="R415" s="5" t="s">
        <v>928</v>
      </c>
    </row>
    <row r="416" spans="1:18" x14ac:dyDescent="0.2">
      <c r="A416" s="12" t="s">
        <v>1195</v>
      </c>
      <c r="C416" s="1" t="s">
        <v>2521</v>
      </c>
      <c r="D416" s="1" t="s">
        <v>1348</v>
      </c>
      <c r="E416" s="1">
        <v>545</v>
      </c>
      <c r="F416" s="54">
        <f t="shared" si="91"/>
        <v>578.19049999999993</v>
      </c>
      <c r="G416" s="54">
        <f t="shared" si="90"/>
        <v>607.10002499999996</v>
      </c>
      <c r="H416" s="71">
        <f t="shared" si="85"/>
        <v>682.98752812499993</v>
      </c>
      <c r="I416" s="71">
        <f t="shared" si="89"/>
        <v>696.64727868749992</v>
      </c>
      <c r="J416" s="71">
        <f t="shared" si="104"/>
        <v>766.31200655625003</v>
      </c>
      <c r="K416" s="71">
        <f t="shared" si="88"/>
        <v>819.18753500863124</v>
      </c>
      <c r="L416" s="71">
        <f t="shared" si="97"/>
        <v>860.14691175906285</v>
      </c>
      <c r="M416" s="71">
        <f t="shared" si="103"/>
        <v>885.95131911183478</v>
      </c>
      <c r="N416" s="71">
        <f t="shared" ref="N416:N479" si="105">M416*1.125</f>
        <v>996.69523400081414</v>
      </c>
      <c r="O416" s="21">
        <v>0.158</v>
      </c>
      <c r="P416" s="1">
        <v>1</v>
      </c>
      <c r="Q416" s="2" t="s">
        <v>527</v>
      </c>
      <c r="R416" s="6" t="s">
        <v>219</v>
      </c>
    </row>
    <row r="417" spans="1:18" x14ac:dyDescent="0.2">
      <c r="A417" s="12" t="s">
        <v>1196</v>
      </c>
      <c r="C417" s="1" t="s">
        <v>2522</v>
      </c>
      <c r="D417" s="1" t="s">
        <v>1349</v>
      </c>
      <c r="E417" s="1">
        <v>585</v>
      </c>
      <c r="F417" s="54">
        <f t="shared" si="91"/>
        <v>620.62649999999996</v>
      </c>
      <c r="G417" s="54">
        <f t="shared" si="90"/>
        <v>651.657825</v>
      </c>
      <c r="H417" s="71">
        <f t="shared" si="85"/>
        <v>733.11505312500003</v>
      </c>
      <c r="I417" s="71">
        <f t="shared" si="89"/>
        <v>747.77735418750001</v>
      </c>
      <c r="J417" s="71">
        <f t="shared" si="104"/>
        <v>822.55508960625002</v>
      </c>
      <c r="K417" s="71">
        <f t="shared" si="88"/>
        <v>879.3113907890812</v>
      </c>
      <c r="L417" s="71">
        <f t="shared" si="97"/>
        <v>923.27696032853532</v>
      </c>
      <c r="M417" s="71">
        <f t="shared" si="103"/>
        <v>950.97526913839135</v>
      </c>
      <c r="N417" s="71">
        <f t="shared" si="105"/>
        <v>1069.8471777806903</v>
      </c>
      <c r="O417" s="21">
        <v>0.14899999999999999</v>
      </c>
      <c r="P417" s="1">
        <v>1</v>
      </c>
      <c r="Q417" s="2" t="s">
        <v>528</v>
      </c>
      <c r="R417" s="6" t="s">
        <v>219</v>
      </c>
    </row>
    <row r="418" spans="1:18" x14ac:dyDescent="0.2">
      <c r="A418" s="9" t="s">
        <v>2325</v>
      </c>
      <c r="B418" s="9"/>
      <c r="C418" s="7" t="s">
        <v>1136</v>
      </c>
      <c r="D418" s="7" t="s">
        <v>1137</v>
      </c>
      <c r="E418" s="1">
        <v>415</v>
      </c>
      <c r="F418" s="54">
        <f t="shared" si="91"/>
        <v>440.27349999999996</v>
      </c>
      <c r="G418" s="54">
        <f t="shared" si="90"/>
        <v>462.28717499999999</v>
      </c>
      <c r="H418" s="71">
        <f t="shared" ref="H418:H481" si="106">G418*1.125</f>
        <v>520.07307187499998</v>
      </c>
      <c r="I418" s="71">
        <f t="shared" si="89"/>
        <v>530.47453331249994</v>
      </c>
      <c r="J418" s="71">
        <f t="shared" si="104"/>
        <v>583.52198664374998</v>
      </c>
      <c r="K418" s="71">
        <f t="shared" ref="K418:K460" si="107">J418*1.069</f>
        <v>623.78500372216865</v>
      </c>
      <c r="L418" s="71">
        <f t="shared" si="97"/>
        <v>654.97425390827709</v>
      </c>
      <c r="M418" s="71">
        <f t="shared" si="103"/>
        <v>674.62348152552545</v>
      </c>
      <c r="N418" s="71">
        <f t="shared" si="105"/>
        <v>758.95141671621616</v>
      </c>
      <c r="O418" s="21">
        <v>0.13300000000000001</v>
      </c>
      <c r="P418" s="1">
        <v>1</v>
      </c>
      <c r="Q418" s="2" t="s">
        <v>2326</v>
      </c>
      <c r="R418" s="6" t="s">
        <v>188</v>
      </c>
    </row>
    <row r="419" spans="1:18" x14ac:dyDescent="0.2">
      <c r="A419" s="9" t="s">
        <v>2327</v>
      </c>
      <c r="B419" s="9"/>
      <c r="C419" s="7" t="s">
        <v>1136</v>
      </c>
      <c r="D419" s="7" t="s">
        <v>1138</v>
      </c>
      <c r="E419" s="1">
        <v>415</v>
      </c>
      <c r="F419" s="54">
        <f t="shared" si="91"/>
        <v>440.27349999999996</v>
      </c>
      <c r="G419" s="54">
        <f t="shared" si="90"/>
        <v>462.28717499999999</v>
      </c>
      <c r="H419" s="71">
        <f t="shared" si="106"/>
        <v>520.07307187499998</v>
      </c>
      <c r="I419" s="71">
        <f t="shared" si="89"/>
        <v>530.47453331249994</v>
      </c>
      <c r="J419" s="71">
        <f t="shared" si="104"/>
        <v>583.52198664374998</v>
      </c>
      <c r="K419" s="71">
        <f t="shared" si="107"/>
        <v>623.78500372216865</v>
      </c>
      <c r="L419" s="71">
        <f t="shared" si="97"/>
        <v>654.97425390827709</v>
      </c>
      <c r="M419" s="71">
        <f t="shared" si="103"/>
        <v>674.62348152552545</v>
      </c>
      <c r="N419" s="71">
        <f t="shared" si="105"/>
        <v>758.95141671621616</v>
      </c>
      <c r="O419" s="21">
        <v>0.13300000000000001</v>
      </c>
      <c r="P419" s="1">
        <v>1</v>
      </c>
      <c r="Q419" s="2" t="s">
        <v>2328</v>
      </c>
      <c r="R419" s="6" t="s">
        <v>188</v>
      </c>
    </row>
    <row r="420" spans="1:18" s="3" customFormat="1" x14ac:dyDescent="0.2">
      <c r="A420" s="11" t="s">
        <v>1197</v>
      </c>
      <c r="B420" s="11"/>
      <c r="C420" s="3" t="s">
        <v>2520</v>
      </c>
      <c r="D420" s="3" t="s">
        <v>1350</v>
      </c>
      <c r="E420" s="3">
        <v>215</v>
      </c>
      <c r="F420" s="55">
        <f t="shared" si="91"/>
        <v>228.09349999999998</v>
      </c>
      <c r="G420" s="55">
        <f t="shared" si="90"/>
        <v>239.49817499999997</v>
      </c>
      <c r="H420" s="70">
        <f t="shared" si="106"/>
        <v>269.43544687499997</v>
      </c>
      <c r="I420" s="70">
        <f t="shared" si="89"/>
        <v>274.82415581249995</v>
      </c>
      <c r="J420" s="70">
        <v>300</v>
      </c>
      <c r="K420" s="70">
        <v>320</v>
      </c>
      <c r="L420" s="70">
        <v>335</v>
      </c>
      <c r="M420" s="70">
        <f t="shared" si="103"/>
        <v>345.05</v>
      </c>
      <c r="N420" s="70">
        <f t="shared" si="105"/>
        <v>388.18125000000003</v>
      </c>
      <c r="O420" s="22">
        <v>0.126</v>
      </c>
      <c r="P420" s="3">
        <v>1</v>
      </c>
      <c r="Q420" s="4" t="s">
        <v>529</v>
      </c>
      <c r="R420" s="5" t="s">
        <v>188</v>
      </c>
    </row>
    <row r="421" spans="1:18" x14ac:dyDescent="0.2">
      <c r="A421" s="12" t="s">
        <v>1198</v>
      </c>
      <c r="C421" s="1" t="s">
        <v>2523</v>
      </c>
      <c r="D421" s="1" t="s">
        <v>1351</v>
      </c>
      <c r="E421" s="1">
        <v>485</v>
      </c>
      <c r="F421" s="54">
        <f t="shared" si="91"/>
        <v>514.53649999999993</v>
      </c>
      <c r="G421" s="54">
        <f t="shared" si="90"/>
        <v>540.26332500000001</v>
      </c>
      <c r="H421" s="71">
        <f t="shared" si="106"/>
        <v>607.796240625</v>
      </c>
      <c r="I421" s="71">
        <f t="shared" si="89"/>
        <v>619.95216543749996</v>
      </c>
      <c r="J421" s="71">
        <f t="shared" si="104"/>
        <v>681.94738198125003</v>
      </c>
      <c r="K421" s="71">
        <f t="shared" si="107"/>
        <v>729.00175133795631</v>
      </c>
      <c r="L421" s="71">
        <f t="shared" si="97"/>
        <v>765.45183890485418</v>
      </c>
      <c r="M421" s="71">
        <f t="shared" si="103"/>
        <v>788.4153940719998</v>
      </c>
      <c r="N421" s="71">
        <f t="shared" si="105"/>
        <v>886.96731833099977</v>
      </c>
      <c r="O421" s="21">
        <v>0.187</v>
      </c>
      <c r="P421" s="1">
        <v>1</v>
      </c>
      <c r="Q421" s="2" t="s">
        <v>2348</v>
      </c>
      <c r="R421" s="6" t="s">
        <v>219</v>
      </c>
    </row>
    <row r="422" spans="1:18" x14ac:dyDescent="0.2">
      <c r="A422" s="12" t="s">
        <v>1199</v>
      </c>
      <c r="C422" s="1" t="s">
        <v>2524</v>
      </c>
      <c r="D422" s="1" t="s">
        <v>1352</v>
      </c>
      <c r="E422" s="1">
        <v>420</v>
      </c>
      <c r="F422" s="54">
        <f t="shared" si="91"/>
        <v>445.57799999999997</v>
      </c>
      <c r="G422" s="54">
        <f t="shared" si="90"/>
        <v>467.8569</v>
      </c>
      <c r="H422" s="71">
        <f t="shared" si="106"/>
        <v>526.33901249999997</v>
      </c>
      <c r="I422" s="71">
        <f t="shared" si="89"/>
        <v>536.86579274999997</v>
      </c>
      <c r="J422" s="71">
        <f t="shared" si="104"/>
        <v>590.55237202500007</v>
      </c>
      <c r="K422" s="71">
        <f t="shared" si="107"/>
        <v>631.30048569472501</v>
      </c>
      <c r="L422" s="71">
        <f t="shared" si="97"/>
        <v>662.86550997946131</v>
      </c>
      <c r="M422" s="71">
        <f t="shared" si="103"/>
        <v>682.75147527884519</v>
      </c>
      <c r="N422" s="71">
        <f t="shared" si="105"/>
        <v>768.09540968870078</v>
      </c>
      <c r="O422" s="21">
        <v>9.9000000000000005E-2</v>
      </c>
      <c r="P422" s="1">
        <v>1</v>
      </c>
      <c r="Q422" s="2" t="s">
        <v>2349</v>
      </c>
      <c r="R422" s="6" t="s">
        <v>219</v>
      </c>
    </row>
    <row r="423" spans="1:18" x14ac:dyDescent="0.2">
      <c r="A423" s="12" t="s">
        <v>1200</v>
      </c>
      <c r="C423" s="1" t="s">
        <v>2525</v>
      </c>
      <c r="D423" s="1" t="s">
        <v>1352</v>
      </c>
      <c r="E423" s="1">
        <v>415</v>
      </c>
      <c r="F423" s="54">
        <f t="shared" si="91"/>
        <v>440.27349999999996</v>
      </c>
      <c r="G423" s="54">
        <f t="shared" si="90"/>
        <v>462.28717499999999</v>
      </c>
      <c r="H423" s="71">
        <f t="shared" si="106"/>
        <v>520.07307187499998</v>
      </c>
      <c r="I423" s="71">
        <f t="shared" si="89"/>
        <v>530.47453331249994</v>
      </c>
      <c r="J423" s="71">
        <f t="shared" si="104"/>
        <v>583.52198664374998</v>
      </c>
      <c r="K423" s="71">
        <f t="shared" si="107"/>
        <v>623.78500372216865</v>
      </c>
      <c r="L423" s="71">
        <f t="shared" si="97"/>
        <v>654.97425390827709</v>
      </c>
      <c r="M423" s="71">
        <f t="shared" si="103"/>
        <v>674.62348152552545</v>
      </c>
      <c r="N423" s="71">
        <f t="shared" si="105"/>
        <v>758.95141671621616</v>
      </c>
      <c r="O423" s="21">
        <v>0.106</v>
      </c>
      <c r="P423" s="1">
        <v>1</v>
      </c>
      <c r="Q423" s="2" t="s">
        <v>2550</v>
      </c>
      <c r="R423" s="6" t="s">
        <v>219</v>
      </c>
    </row>
    <row r="424" spans="1:18" x14ac:dyDescent="0.2">
      <c r="A424" s="12" t="s">
        <v>1201</v>
      </c>
      <c r="C424" s="1" t="s">
        <v>2526</v>
      </c>
      <c r="D424" s="1" t="s">
        <v>1354</v>
      </c>
      <c r="E424" s="1">
        <v>450</v>
      </c>
      <c r="F424" s="54">
        <f t="shared" si="91"/>
        <v>477.40499999999997</v>
      </c>
      <c r="G424" s="54">
        <f t="shared" si="90"/>
        <v>501.27524999999997</v>
      </c>
      <c r="H424" s="71">
        <f t="shared" si="106"/>
        <v>563.93465624999999</v>
      </c>
      <c r="I424" s="71">
        <f t="shared" si="89"/>
        <v>575.21334937500001</v>
      </c>
      <c r="J424" s="71">
        <f t="shared" si="104"/>
        <v>632.73468431250001</v>
      </c>
      <c r="K424" s="71">
        <f t="shared" si="107"/>
        <v>676.39337753006248</v>
      </c>
      <c r="L424" s="71">
        <f t="shared" si="97"/>
        <v>710.21304640656558</v>
      </c>
      <c r="M424" s="71">
        <f t="shared" si="103"/>
        <v>731.51943779876262</v>
      </c>
      <c r="N424" s="71">
        <f t="shared" si="105"/>
        <v>822.95936752360797</v>
      </c>
      <c r="O424" s="21">
        <v>0.114</v>
      </c>
      <c r="P424" s="1">
        <v>1</v>
      </c>
      <c r="Q424" s="2" t="s">
        <v>2551</v>
      </c>
      <c r="R424" s="6" t="s">
        <v>219</v>
      </c>
    </row>
    <row r="425" spans="1:18" x14ac:dyDescent="0.2">
      <c r="A425" s="12" t="s">
        <v>1202</v>
      </c>
      <c r="C425" s="1" t="s">
        <v>2527</v>
      </c>
      <c r="D425" s="1" t="s">
        <v>1354</v>
      </c>
      <c r="E425" s="1">
        <v>475</v>
      </c>
      <c r="F425" s="54">
        <f t="shared" si="91"/>
        <v>503.92749999999995</v>
      </c>
      <c r="G425" s="54">
        <f t="shared" si="90"/>
        <v>529.123875</v>
      </c>
      <c r="H425" s="71">
        <f t="shared" si="106"/>
        <v>595.26435937500003</v>
      </c>
      <c r="I425" s="71">
        <f t="shared" si="89"/>
        <v>607.16964656250002</v>
      </c>
      <c r="J425" s="71">
        <f t="shared" si="104"/>
        <v>667.88661121875009</v>
      </c>
      <c r="K425" s="71">
        <f t="shared" si="107"/>
        <v>713.97078739284382</v>
      </c>
      <c r="L425" s="71">
        <f t="shared" si="97"/>
        <v>749.66932676248609</v>
      </c>
      <c r="M425" s="71">
        <f t="shared" si="103"/>
        <v>772.15940656536065</v>
      </c>
      <c r="N425" s="71">
        <f t="shared" si="105"/>
        <v>868.67933238603075</v>
      </c>
      <c r="O425" s="21">
        <v>0.13700000000000001</v>
      </c>
      <c r="P425" s="1">
        <v>1</v>
      </c>
      <c r="Q425" s="2" t="s">
        <v>2552</v>
      </c>
      <c r="R425" s="6" t="s">
        <v>219</v>
      </c>
    </row>
    <row r="426" spans="1:18" x14ac:dyDescent="0.2">
      <c r="A426" s="12" t="s">
        <v>1203</v>
      </c>
      <c r="C426" s="1" t="s">
        <v>2528</v>
      </c>
      <c r="D426" s="1" t="s">
        <v>1352</v>
      </c>
      <c r="E426" s="1">
        <v>505</v>
      </c>
      <c r="F426" s="54">
        <f t="shared" si="91"/>
        <v>535.75450000000001</v>
      </c>
      <c r="G426" s="54">
        <f t="shared" si="90"/>
        <v>562.54222500000003</v>
      </c>
      <c r="H426" s="71">
        <f t="shared" si="106"/>
        <v>632.86000312500005</v>
      </c>
      <c r="I426" s="71">
        <f t="shared" si="89"/>
        <v>645.51720318750006</v>
      </c>
      <c r="J426" s="71">
        <f t="shared" si="104"/>
        <v>710.06892350625014</v>
      </c>
      <c r="K426" s="71">
        <f t="shared" si="107"/>
        <v>759.0636792281814</v>
      </c>
      <c r="L426" s="71">
        <f t="shared" si="97"/>
        <v>797.01686318959048</v>
      </c>
      <c r="M426" s="71">
        <f t="shared" si="103"/>
        <v>820.9273690852782</v>
      </c>
      <c r="N426" s="71">
        <f t="shared" si="105"/>
        <v>923.54329022093793</v>
      </c>
      <c r="O426" s="21">
        <v>0.13500000000000001</v>
      </c>
      <c r="P426" s="1">
        <v>1</v>
      </c>
      <c r="Q426" s="2" t="s">
        <v>2553</v>
      </c>
      <c r="R426" s="6" t="s">
        <v>219</v>
      </c>
    </row>
    <row r="427" spans="1:18" x14ac:dyDescent="0.2">
      <c r="A427" s="12" t="s">
        <v>1204</v>
      </c>
      <c r="C427" s="1" t="s">
        <v>2529</v>
      </c>
      <c r="D427" s="1" t="s">
        <v>1353</v>
      </c>
      <c r="E427" s="1">
        <v>535</v>
      </c>
      <c r="F427" s="54">
        <f t="shared" si="91"/>
        <v>567.58150000000001</v>
      </c>
      <c r="G427" s="54">
        <f t="shared" si="90"/>
        <v>595.96057500000006</v>
      </c>
      <c r="H427" s="71">
        <f t="shared" si="106"/>
        <v>670.45564687500007</v>
      </c>
      <c r="I427" s="71">
        <f t="shared" si="89"/>
        <v>683.8647598125001</v>
      </c>
      <c r="J427" s="71">
        <f t="shared" si="104"/>
        <v>752.2512357937502</v>
      </c>
      <c r="K427" s="71">
        <f t="shared" si="107"/>
        <v>804.15657106351887</v>
      </c>
      <c r="L427" s="71">
        <f t="shared" si="97"/>
        <v>844.36439961669487</v>
      </c>
      <c r="M427" s="71">
        <f t="shared" si="103"/>
        <v>869.69533160519575</v>
      </c>
      <c r="N427" s="71">
        <f t="shared" si="105"/>
        <v>978.40724805584523</v>
      </c>
      <c r="O427" s="21">
        <v>0.14599999999999999</v>
      </c>
      <c r="P427" s="1">
        <v>1</v>
      </c>
      <c r="Q427" s="2" t="s">
        <v>2554</v>
      </c>
      <c r="R427" s="6" t="s">
        <v>219</v>
      </c>
    </row>
    <row r="428" spans="1:18" x14ac:dyDescent="0.2">
      <c r="A428" s="9" t="s">
        <v>2331</v>
      </c>
      <c r="B428" s="9"/>
      <c r="C428" s="1" t="s">
        <v>2531</v>
      </c>
      <c r="D428" s="1" t="s">
        <v>1139</v>
      </c>
      <c r="E428" s="1">
        <v>800</v>
      </c>
      <c r="F428" s="54">
        <f t="shared" si="91"/>
        <v>848.71999999999991</v>
      </c>
      <c r="G428" s="54">
        <f t="shared" si="90"/>
        <v>891.15599999999995</v>
      </c>
      <c r="H428" s="71">
        <f t="shared" si="106"/>
        <v>1002.5504999999999</v>
      </c>
      <c r="I428" s="71">
        <f t="shared" si="89"/>
        <v>1022.60151</v>
      </c>
      <c r="J428" s="71">
        <f t="shared" si="104"/>
        <v>1124.8616610000001</v>
      </c>
      <c r="K428" s="71">
        <f t="shared" si="107"/>
        <v>1202.4771156090001</v>
      </c>
      <c r="L428" s="71">
        <f t="shared" si="97"/>
        <v>1262.60097138945</v>
      </c>
      <c r="M428" s="71">
        <f t="shared" si="103"/>
        <v>1300.4790005311336</v>
      </c>
      <c r="N428" s="71">
        <f t="shared" si="105"/>
        <v>1463.0388755975252</v>
      </c>
      <c r="O428" s="21">
        <v>0.23100000000000001</v>
      </c>
      <c r="P428" s="1">
        <v>1</v>
      </c>
      <c r="Q428" s="2" t="s">
        <v>2332</v>
      </c>
      <c r="R428" s="6" t="s">
        <v>219</v>
      </c>
    </row>
    <row r="429" spans="1:18" x14ac:dyDescent="0.2">
      <c r="A429" s="12" t="s">
        <v>1205</v>
      </c>
      <c r="C429" s="1" t="s">
        <v>2520</v>
      </c>
      <c r="D429" s="1" t="s">
        <v>1362</v>
      </c>
      <c r="E429" s="1">
        <v>280</v>
      </c>
      <c r="F429" s="54">
        <f t="shared" si="91"/>
        <v>297.05199999999996</v>
      </c>
      <c r="G429" s="54">
        <f t="shared" si="90"/>
        <v>311.90459999999996</v>
      </c>
      <c r="H429" s="71">
        <f t="shared" si="106"/>
        <v>350.89267499999994</v>
      </c>
      <c r="I429" s="71">
        <f t="shared" si="89"/>
        <v>357.91052849999994</v>
      </c>
      <c r="J429" s="71">
        <f t="shared" si="104"/>
        <v>393.70158134999997</v>
      </c>
      <c r="K429" s="71">
        <f t="shared" si="107"/>
        <v>420.86699046314993</v>
      </c>
      <c r="L429" s="71">
        <f t="shared" si="97"/>
        <v>441.91033998630746</v>
      </c>
      <c r="M429" s="71">
        <f t="shared" si="103"/>
        <v>455.16765018589672</v>
      </c>
      <c r="N429" s="71">
        <f t="shared" si="105"/>
        <v>512.06360645913378</v>
      </c>
      <c r="O429" s="21">
        <v>0.13500000000000001</v>
      </c>
      <c r="P429" s="1">
        <v>1</v>
      </c>
      <c r="Q429" s="2" t="s">
        <v>2555</v>
      </c>
      <c r="R429" s="6" t="s">
        <v>219</v>
      </c>
    </row>
    <row r="430" spans="1:18" x14ac:dyDescent="0.2">
      <c r="A430" s="12" t="s">
        <v>1206</v>
      </c>
      <c r="C430" s="1" t="s">
        <v>2520</v>
      </c>
      <c r="D430" s="1" t="s">
        <v>212</v>
      </c>
      <c r="E430" s="1">
        <v>320</v>
      </c>
      <c r="F430" s="54">
        <f t="shared" si="91"/>
        <v>339.488</v>
      </c>
      <c r="G430" s="54">
        <f t="shared" si="90"/>
        <v>356.4624</v>
      </c>
      <c r="H430" s="71">
        <f t="shared" si="106"/>
        <v>401.02019999999999</v>
      </c>
      <c r="I430" s="71">
        <f t="shared" si="89"/>
        <v>409.04060399999997</v>
      </c>
      <c r="J430" s="71">
        <f t="shared" si="104"/>
        <v>449.94466440000002</v>
      </c>
      <c r="K430" s="71">
        <f t="shared" si="107"/>
        <v>480.9908462436</v>
      </c>
      <c r="L430" s="71">
        <f t="shared" si="97"/>
        <v>505.04038855578</v>
      </c>
      <c r="M430" s="71">
        <f t="shared" si="103"/>
        <v>520.19160021245341</v>
      </c>
      <c r="N430" s="71">
        <f t="shared" si="105"/>
        <v>585.2155502390101</v>
      </c>
      <c r="O430" s="21">
        <v>0.10100000000000002</v>
      </c>
      <c r="P430" s="1">
        <v>1</v>
      </c>
      <c r="Q430" s="2" t="s">
        <v>2556</v>
      </c>
      <c r="R430" s="6" t="s">
        <v>219</v>
      </c>
    </row>
    <row r="431" spans="1:18" x14ac:dyDescent="0.2">
      <c r="A431" s="12" t="s">
        <v>1207</v>
      </c>
      <c r="C431" s="1" t="s">
        <v>2520</v>
      </c>
      <c r="D431" s="1" t="s">
        <v>1492</v>
      </c>
      <c r="E431" s="1">
        <v>310</v>
      </c>
      <c r="F431" s="54">
        <f t="shared" si="91"/>
        <v>328.87899999999996</v>
      </c>
      <c r="G431" s="54">
        <f t="shared" si="90"/>
        <v>345.32294999999999</v>
      </c>
      <c r="H431" s="71">
        <f t="shared" si="106"/>
        <v>388.48831874999996</v>
      </c>
      <c r="I431" s="71">
        <f t="shared" si="89"/>
        <v>396.25808512499998</v>
      </c>
      <c r="J431" s="71">
        <f t="shared" si="104"/>
        <v>435.88389363750002</v>
      </c>
      <c r="K431" s="71">
        <f t="shared" si="107"/>
        <v>465.95988229848751</v>
      </c>
      <c r="L431" s="71">
        <f t="shared" si="97"/>
        <v>489.25787641341191</v>
      </c>
      <c r="M431" s="71">
        <f t="shared" si="103"/>
        <v>503.93561270581426</v>
      </c>
      <c r="N431" s="71">
        <f t="shared" si="105"/>
        <v>566.92756429404108</v>
      </c>
      <c r="O431" s="21">
        <v>0.13800000000000001</v>
      </c>
      <c r="P431" s="1">
        <v>1</v>
      </c>
      <c r="Q431" s="2" t="s">
        <v>2557</v>
      </c>
      <c r="R431" s="6" t="s">
        <v>219</v>
      </c>
    </row>
    <row r="432" spans="1:18" x14ac:dyDescent="0.2">
      <c r="A432" s="12" t="s">
        <v>1208</v>
      </c>
      <c r="C432" s="1" t="s">
        <v>2530</v>
      </c>
      <c r="D432" s="1" t="s">
        <v>1355</v>
      </c>
      <c r="E432" s="1">
        <v>570</v>
      </c>
      <c r="F432" s="54">
        <f t="shared" si="91"/>
        <v>604.71299999999997</v>
      </c>
      <c r="G432" s="54">
        <f t="shared" si="90"/>
        <v>634.94865000000004</v>
      </c>
      <c r="H432" s="71">
        <f t="shared" si="106"/>
        <v>714.31723125000008</v>
      </c>
      <c r="I432" s="71">
        <f t="shared" si="89"/>
        <v>728.60357587500005</v>
      </c>
      <c r="J432" s="71">
        <f t="shared" si="104"/>
        <v>801.46393346250011</v>
      </c>
      <c r="K432" s="71">
        <f t="shared" si="107"/>
        <v>856.76494487141258</v>
      </c>
      <c r="L432" s="71">
        <f t="shared" si="97"/>
        <v>899.60319211498324</v>
      </c>
      <c r="M432" s="71">
        <f t="shared" si="103"/>
        <v>926.59128787843281</v>
      </c>
      <c r="N432" s="71">
        <f t="shared" si="105"/>
        <v>1042.4151988632368</v>
      </c>
      <c r="O432" s="21">
        <v>0.14199999999999999</v>
      </c>
      <c r="P432" s="1">
        <v>1</v>
      </c>
      <c r="Q432" s="2" t="s">
        <v>2558</v>
      </c>
      <c r="R432" s="6" t="s">
        <v>219</v>
      </c>
    </row>
    <row r="433" spans="1:18" x14ac:dyDescent="0.2">
      <c r="A433" s="9" t="s">
        <v>2329</v>
      </c>
      <c r="B433" s="9"/>
      <c r="C433" s="1" t="s">
        <v>1214</v>
      </c>
      <c r="D433" s="1" t="s">
        <v>1215</v>
      </c>
      <c r="E433" s="1">
        <v>950</v>
      </c>
      <c r="F433" s="54">
        <f t="shared" si="91"/>
        <v>1007.8549999999999</v>
      </c>
      <c r="G433" s="54">
        <f t="shared" si="90"/>
        <v>1058.24775</v>
      </c>
      <c r="H433" s="71">
        <f t="shared" si="106"/>
        <v>1190.5287187500001</v>
      </c>
      <c r="I433" s="71">
        <f t="shared" si="89"/>
        <v>1214.339293125</v>
      </c>
      <c r="J433" s="71">
        <f t="shared" si="104"/>
        <v>1335.7732224375002</v>
      </c>
      <c r="K433" s="71">
        <f t="shared" si="107"/>
        <v>1427.9415747856876</v>
      </c>
      <c r="L433" s="71">
        <f t="shared" si="97"/>
        <v>1499.3386535249722</v>
      </c>
      <c r="M433" s="71">
        <f t="shared" si="103"/>
        <v>1544.3188131307213</v>
      </c>
      <c r="N433" s="71">
        <f t="shared" si="105"/>
        <v>1737.3586647720615</v>
      </c>
      <c r="O433" s="21">
        <v>0.192</v>
      </c>
      <c r="P433" s="1">
        <v>1</v>
      </c>
      <c r="Q433" s="2" t="s">
        <v>2330</v>
      </c>
      <c r="R433" s="6" t="s">
        <v>219</v>
      </c>
    </row>
    <row r="434" spans="1:18" x14ac:dyDescent="0.2">
      <c r="A434" s="11" t="s">
        <v>1209</v>
      </c>
      <c r="B434" s="11"/>
      <c r="C434" s="3" t="s">
        <v>2520</v>
      </c>
      <c r="D434" s="3" t="s">
        <v>1216</v>
      </c>
      <c r="E434" s="3">
        <v>108</v>
      </c>
      <c r="F434" s="55">
        <v>113</v>
      </c>
      <c r="G434" s="55">
        <f t="shared" si="90"/>
        <v>118.65</v>
      </c>
      <c r="H434" s="70">
        <f t="shared" si="106"/>
        <v>133.48125000000002</v>
      </c>
      <c r="I434" s="70">
        <f t="shared" si="89"/>
        <v>136.15087500000001</v>
      </c>
      <c r="J434" s="70">
        <v>145</v>
      </c>
      <c r="K434" s="70">
        <f t="shared" si="107"/>
        <v>155.005</v>
      </c>
      <c r="L434" s="70">
        <v>160</v>
      </c>
      <c r="M434" s="70">
        <f t="shared" si="103"/>
        <v>164.8</v>
      </c>
      <c r="N434" s="70">
        <f t="shared" si="105"/>
        <v>185.4</v>
      </c>
      <c r="O434" s="22">
        <v>0.11</v>
      </c>
      <c r="P434" s="3">
        <v>1</v>
      </c>
      <c r="Q434" s="4" t="s">
        <v>2559</v>
      </c>
      <c r="R434" s="5" t="s">
        <v>928</v>
      </c>
    </row>
    <row r="435" spans="1:18" x14ac:dyDescent="0.2">
      <c r="A435" s="11" t="s">
        <v>1210</v>
      </c>
      <c r="B435" s="11"/>
      <c r="C435" s="3" t="s">
        <v>2520</v>
      </c>
      <c r="D435" s="3" t="s">
        <v>1215</v>
      </c>
      <c r="E435" s="3">
        <v>150</v>
      </c>
      <c r="F435" s="55">
        <f t="shared" si="91"/>
        <v>159.13499999999999</v>
      </c>
      <c r="G435" s="55">
        <f t="shared" si="90"/>
        <v>167.09174999999999</v>
      </c>
      <c r="H435" s="70">
        <f t="shared" si="106"/>
        <v>187.97821875</v>
      </c>
      <c r="I435" s="70">
        <f t="shared" si="89"/>
        <v>191.73778312499999</v>
      </c>
      <c r="J435" s="70">
        <v>210</v>
      </c>
      <c r="K435" s="70">
        <v>225</v>
      </c>
      <c r="L435" s="70">
        <v>235</v>
      </c>
      <c r="M435" s="70">
        <v>235</v>
      </c>
      <c r="N435" s="70">
        <f t="shared" si="105"/>
        <v>264.375</v>
      </c>
      <c r="O435" s="22">
        <v>0.125</v>
      </c>
      <c r="P435" s="3">
        <v>1</v>
      </c>
      <c r="Q435" s="4" t="s">
        <v>2560</v>
      </c>
      <c r="R435" s="5" t="s">
        <v>928</v>
      </c>
    </row>
    <row r="436" spans="1:18" x14ac:dyDescent="0.2">
      <c r="A436" s="12" t="s">
        <v>1211</v>
      </c>
      <c r="C436" s="1" t="s">
        <v>2520</v>
      </c>
      <c r="D436" s="1" t="s">
        <v>371</v>
      </c>
      <c r="E436" s="1">
        <v>325</v>
      </c>
      <c r="F436" s="54">
        <f t="shared" si="91"/>
        <v>344.79249999999996</v>
      </c>
      <c r="G436" s="54">
        <f t="shared" si="90"/>
        <v>362.03212499999995</v>
      </c>
      <c r="H436" s="71">
        <f t="shared" si="106"/>
        <v>407.28614062499992</v>
      </c>
      <c r="I436" s="71">
        <f t="shared" si="89"/>
        <v>415.43186343749994</v>
      </c>
      <c r="J436" s="71">
        <f t="shared" si="104"/>
        <v>456.97504978124999</v>
      </c>
      <c r="K436" s="71">
        <f t="shared" si="107"/>
        <v>488.50632821615619</v>
      </c>
      <c r="L436" s="71">
        <f t="shared" si="97"/>
        <v>512.93164462696404</v>
      </c>
      <c r="M436" s="71">
        <f t="shared" si="103"/>
        <v>528.31959396577292</v>
      </c>
      <c r="N436" s="71">
        <f t="shared" si="105"/>
        <v>594.3595432114945</v>
      </c>
      <c r="O436" s="21">
        <v>0.14699999999999999</v>
      </c>
      <c r="P436" s="1">
        <v>1</v>
      </c>
      <c r="Q436" s="2" t="s">
        <v>648</v>
      </c>
      <c r="R436" s="6" t="s">
        <v>928</v>
      </c>
    </row>
    <row r="437" spans="1:18" s="3" customFormat="1" x14ac:dyDescent="0.2">
      <c r="A437" s="12" t="s">
        <v>968</v>
      </c>
      <c r="B437" s="12"/>
      <c r="C437" s="1" t="s">
        <v>2520</v>
      </c>
      <c r="D437" s="1" t="s">
        <v>372</v>
      </c>
      <c r="E437" s="1">
        <v>380</v>
      </c>
      <c r="F437" s="54">
        <f t="shared" si="91"/>
        <v>403.142</v>
      </c>
      <c r="G437" s="54">
        <f t="shared" si="90"/>
        <v>423.29910000000001</v>
      </c>
      <c r="H437" s="71">
        <f t="shared" si="106"/>
        <v>476.21148750000003</v>
      </c>
      <c r="I437" s="71">
        <f t="shared" si="89"/>
        <v>485.73571725000005</v>
      </c>
      <c r="J437" s="71">
        <f t="shared" si="104"/>
        <v>534.30928897500007</v>
      </c>
      <c r="K437" s="71">
        <f t="shared" si="107"/>
        <v>571.17662991427505</v>
      </c>
      <c r="L437" s="71">
        <f t="shared" si="97"/>
        <v>599.73546140998883</v>
      </c>
      <c r="M437" s="71">
        <f t="shared" si="103"/>
        <v>617.7275252522885</v>
      </c>
      <c r="N437" s="71">
        <f t="shared" si="105"/>
        <v>694.94346590882458</v>
      </c>
      <c r="O437" s="21">
        <v>0.13600000000000001</v>
      </c>
      <c r="P437" s="1">
        <v>1</v>
      </c>
      <c r="Q437" s="2" t="s">
        <v>649</v>
      </c>
      <c r="R437" s="6" t="s">
        <v>928</v>
      </c>
    </row>
    <row r="438" spans="1:18" s="3" customFormat="1" x14ac:dyDescent="0.2">
      <c r="A438" s="11" t="s">
        <v>969</v>
      </c>
      <c r="B438" s="11"/>
      <c r="C438" s="3" t="s">
        <v>2525</v>
      </c>
      <c r="D438" s="3" t="s">
        <v>613</v>
      </c>
      <c r="E438" s="3">
        <v>340</v>
      </c>
      <c r="F438" s="55">
        <f t="shared" si="91"/>
        <v>360.70599999999996</v>
      </c>
      <c r="G438" s="55">
        <f t="shared" si="90"/>
        <v>378.74129999999997</v>
      </c>
      <c r="H438" s="70">
        <f t="shared" si="106"/>
        <v>426.08396249999998</v>
      </c>
      <c r="I438" s="70">
        <f t="shared" si="89"/>
        <v>434.60564175000002</v>
      </c>
      <c r="J438" s="70">
        <v>475</v>
      </c>
      <c r="K438" s="70">
        <v>505</v>
      </c>
      <c r="L438" s="70">
        <v>530</v>
      </c>
      <c r="M438" s="70">
        <v>545</v>
      </c>
      <c r="N438" s="70">
        <f t="shared" si="105"/>
        <v>613.125</v>
      </c>
      <c r="O438" s="22">
        <v>0.153</v>
      </c>
      <c r="P438" s="3">
        <v>1</v>
      </c>
      <c r="Q438" s="4" t="s">
        <v>650</v>
      </c>
      <c r="R438" s="5" t="s">
        <v>195</v>
      </c>
    </row>
    <row r="439" spans="1:18" s="3" customFormat="1" x14ac:dyDescent="0.2">
      <c r="A439" s="12" t="s">
        <v>970</v>
      </c>
      <c r="B439" s="12"/>
      <c r="C439" s="1" t="s">
        <v>2532</v>
      </c>
      <c r="D439" s="1" t="s">
        <v>614</v>
      </c>
      <c r="E439" s="1">
        <v>285</v>
      </c>
      <c r="F439" s="54">
        <f t="shared" si="91"/>
        <v>302.35649999999998</v>
      </c>
      <c r="G439" s="54">
        <f t="shared" si="90"/>
        <v>317.47432500000002</v>
      </c>
      <c r="H439" s="71">
        <f t="shared" si="106"/>
        <v>357.15861562500004</v>
      </c>
      <c r="I439" s="71">
        <f t="shared" si="89"/>
        <v>364.30178793750002</v>
      </c>
      <c r="J439" s="71">
        <f t="shared" si="104"/>
        <v>400.73196673125005</v>
      </c>
      <c r="K439" s="71">
        <f t="shared" si="107"/>
        <v>428.38247243570629</v>
      </c>
      <c r="L439" s="71">
        <f t="shared" si="97"/>
        <v>449.80159605749162</v>
      </c>
      <c r="M439" s="71">
        <f t="shared" si="103"/>
        <v>463.2956439392164</v>
      </c>
      <c r="N439" s="71">
        <f t="shared" si="105"/>
        <v>521.20759943161841</v>
      </c>
      <c r="O439" s="21">
        <v>0.10400000000000001</v>
      </c>
      <c r="P439" s="1">
        <v>1</v>
      </c>
      <c r="Q439" s="2" t="s">
        <v>651</v>
      </c>
      <c r="R439" s="6" t="s">
        <v>219</v>
      </c>
    </row>
    <row r="440" spans="1:18" x14ac:dyDescent="0.2">
      <c r="A440" s="12" t="s">
        <v>971</v>
      </c>
      <c r="C440" s="1" t="s">
        <v>892</v>
      </c>
      <c r="D440" s="1" t="s">
        <v>1359</v>
      </c>
      <c r="E440" s="2">
        <v>2500</v>
      </c>
      <c r="F440" s="54">
        <f t="shared" si="91"/>
        <v>2652.25</v>
      </c>
      <c r="G440" s="54">
        <f t="shared" si="90"/>
        <v>2784.8625000000002</v>
      </c>
      <c r="H440" s="71">
        <f t="shared" si="106"/>
        <v>3132.9703125000001</v>
      </c>
      <c r="I440" s="71">
        <f t="shared" si="89"/>
        <v>3195.6297187499999</v>
      </c>
      <c r="J440" s="71">
        <f t="shared" si="104"/>
        <v>3515.1926906250001</v>
      </c>
      <c r="K440" s="71">
        <f t="shared" si="107"/>
        <v>3757.7409862781251</v>
      </c>
      <c r="L440" s="71">
        <f t="shared" si="97"/>
        <v>3945.6280355920317</v>
      </c>
      <c r="M440" s="71">
        <f t="shared" si="103"/>
        <v>4063.9968766597926</v>
      </c>
      <c r="N440" s="71">
        <f t="shared" si="105"/>
        <v>4571.9964862422667</v>
      </c>
      <c r="O440" s="21">
        <v>0.56000000000000005</v>
      </c>
      <c r="P440" s="1">
        <v>1</v>
      </c>
      <c r="Q440" s="2" t="s">
        <v>652</v>
      </c>
      <c r="R440" s="6" t="s">
        <v>219</v>
      </c>
    </row>
    <row r="441" spans="1:18" x14ac:dyDescent="0.2">
      <c r="A441" s="11" t="s">
        <v>798</v>
      </c>
      <c r="B441" s="11"/>
      <c r="C441" s="3" t="s">
        <v>893</v>
      </c>
      <c r="D441" s="3" t="s">
        <v>1491</v>
      </c>
      <c r="E441" s="3">
        <v>1270</v>
      </c>
      <c r="F441" s="55">
        <f t="shared" si="91"/>
        <v>1347.3429999999998</v>
      </c>
      <c r="G441" s="55">
        <f t="shared" si="90"/>
        <v>1414.7101499999999</v>
      </c>
      <c r="H441" s="70">
        <f t="shared" si="106"/>
        <v>1591.5489187499998</v>
      </c>
      <c r="I441" s="70">
        <f t="shared" si="89"/>
        <v>1623.3798971249998</v>
      </c>
      <c r="J441" s="70">
        <v>1785</v>
      </c>
      <c r="K441" s="70">
        <v>1910</v>
      </c>
      <c r="L441" s="70">
        <v>2000</v>
      </c>
      <c r="M441" s="70">
        <f t="shared" si="103"/>
        <v>2060</v>
      </c>
      <c r="N441" s="70">
        <f t="shared" si="105"/>
        <v>2317.5</v>
      </c>
      <c r="O441" s="22">
        <v>0.26</v>
      </c>
      <c r="P441" s="3">
        <v>1</v>
      </c>
      <c r="Q441" s="4" t="s">
        <v>653</v>
      </c>
      <c r="R441" s="5" t="s">
        <v>191</v>
      </c>
    </row>
    <row r="442" spans="1:18" x14ac:dyDescent="0.2">
      <c r="A442" s="11" t="s">
        <v>799</v>
      </c>
      <c r="B442" s="11"/>
      <c r="C442" s="3" t="s">
        <v>1344</v>
      </c>
      <c r="D442" s="3" t="s">
        <v>1491</v>
      </c>
      <c r="E442" s="3">
        <v>4350</v>
      </c>
      <c r="F442" s="55">
        <f t="shared" si="91"/>
        <v>4614.915</v>
      </c>
      <c r="G442" s="55">
        <f t="shared" si="90"/>
        <v>4845.66075</v>
      </c>
      <c r="H442" s="70">
        <f t="shared" si="106"/>
        <v>5451.3683437500003</v>
      </c>
      <c r="I442" s="70">
        <f t="shared" si="89"/>
        <v>5560.3957106250009</v>
      </c>
      <c r="J442" s="70">
        <v>6115</v>
      </c>
      <c r="K442" s="70">
        <v>6535</v>
      </c>
      <c r="L442" s="70">
        <v>6850</v>
      </c>
      <c r="M442" s="70">
        <v>7050</v>
      </c>
      <c r="N442" s="70">
        <f t="shared" si="105"/>
        <v>7931.25</v>
      </c>
      <c r="O442" s="22">
        <v>2.3079999999999998</v>
      </c>
      <c r="P442" s="3">
        <v>1</v>
      </c>
      <c r="Q442" s="4" t="s">
        <v>654</v>
      </c>
      <c r="R442" s="5" t="s">
        <v>191</v>
      </c>
    </row>
    <row r="443" spans="1:18" x14ac:dyDescent="0.2">
      <c r="A443" s="12" t="s">
        <v>1708</v>
      </c>
      <c r="C443" s="1" t="s">
        <v>237</v>
      </c>
      <c r="D443" s="1" t="s">
        <v>1359</v>
      </c>
      <c r="E443" s="1">
        <v>3560</v>
      </c>
      <c r="F443" s="54">
        <f t="shared" si="91"/>
        <v>3776.8039999999996</v>
      </c>
      <c r="G443" s="54">
        <f t="shared" si="90"/>
        <v>3965.6441999999997</v>
      </c>
      <c r="H443" s="71">
        <f t="shared" si="106"/>
        <v>4461.349725</v>
      </c>
      <c r="I443" s="71">
        <f t="shared" si="89"/>
        <v>4550.5767194999999</v>
      </c>
      <c r="J443" s="71">
        <f t="shared" si="104"/>
        <v>5005.6343914500003</v>
      </c>
      <c r="K443" s="71">
        <f t="shared" si="107"/>
        <v>5351.0231644600499</v>
      </c>
      <c r="L443" s="71">
        <f t="shared" si="97"/>
        <v>5618.5743226830527</v>
      </c>
      <c r="M443" s="71">
        <f t="shared" si="103"/>
        <v>5787.1315523635449</v>
      </c>
      <c r="N443" s="71">
        <f t="shared" si="105"/>
        <v>6510.5229964089876</v>
      </c>
      <c r="O443" s="21">
        <v>0.57999999999999996</v>
      </c>
      <c r="P443" s="1">
        <v>1</v>
      </c>
      <c r="Q443" s="2" t="s">
        <v>1709</v>
      </c>
      <c r="R443" s="6" t="s">
        <v>192</v>
      </c>
    </row>
    <row r="444" spans="1:18" x14ac:dyDescent="0.2">
      <c r="A444" s="11" t="s">
        <v>1796</v>
      </c>
      <c r="B444" s="11"/>
      <c r="C444" s="3" t="s">
        <v>1797</v>
      </c>
      <c r="D444" s="3" t="s">
        <v>1798</v>
      </c>
      <c r="E444" s="3">
        <v>525</v>
      </c>
      <c r="F444" s="55">
        <f t="shared" si="91"/>
        <v>556.97249999999997</v>
      </c>
      <c r="G444" s="55">
        <f t="shared" si="90"/>
        <v>584.82112499999994</v>
      </c>
      <c r="H444" s="70">
        <f t="shared" si="106"/>
        <v>657.92376562499999</v>
      </c>
      <c r="I444" s="70">
        <f t="shared" si="89"/>
        <v>671.08224093750005</v>
      </c>
      <c r="J444" s="70">
        <v>735</v>
      </c>
      <c r="K444" s="70">
        <v>785</v>
      </c>
      <c r="L444" s="70">
        <v>820</v>
      </c>
      <c r="M444" s="70">
        <f t="shared" si="103"/>
        <v>844.6</v>
      </c>
      <c r="N444" s="70">
        <f t="shared" si="105"/>
        <v>950.17500000000007</v>
      </c>
      <c r="O444" s="22">
        <v>0.223</v>
      </c>
      <c r="P444" s="3">
        <v>1</v>
      </c>
      <c r="Q444" s="4" t="s">
        <v>1799</v>
      </c>
      <c r="R444" s="5" t="s">
        <v>229</v>
      </c>
    </row>
    <row r="445" spans="1:18" s="3" customFormat="1" x14ac:dyDescent="0.2">
      <c r="A445" s="11" t="s">
        <v>1800</v>
      </c>
      <c r="B445" s="11"/>
      <c r="C445" s="3" t="s">
        <v>1797</v>
      </c>
      <c r="D445" s="3" t="s">
        <v>1801</v>
      </c>
      <c r="E445" s="3">
        <v>525</v>
      </c>
      <c r="F445" s="55">
        <f t="shared" si="91"/>
        <v>556.97249999999997</v>
      </c>
      <c r="G445" s="55">
        <f t="shared" si="90"/>
        <v>584.82112499999994</v>
      </c>
      <c r="H445" s="70">
        <f t="shared" si="106"/>
        <v>657.92376562499999</v>
      </c>
      <c r="I445" s="70">
        <f t="shared" si="89"/>
        <v>671.08224093750005</v>
      </c>
      <c r="J445" s="70">
        <v>735</v>
      </c>
      <c r="K445" s="70">
        <v>785</v>
      </c>
      <c r="L445" s="70">
        <v>820</v>
      </c>
      <c r="M445" s="70">
        <f t="shared" si="103"/>
        <v>844.6</v>
      </c>
      <c r="N445" s="70">
        <f t="shared" si="105"/>
        <v>950.17500000000007</v>
      </c>
      <c r="O445" s="22">
        <v>0.2</v>
      </c>
      <c r="P445" s="3">
        <v>1</v>
      </c>
      <c r="Q445" s="4" t="s">
        <v>1802</v>
      </c>
      <c r="R445" s="5" t="s">
        <v>229</v>
      </c>
    </row>
    <row r="446" spans="1:18" x14ac:dyDescent="0.2">
      <c r="A446" s="11" t="s">
        <v>898</v>
      </c>
      <c r="B446" s="11"/>
      <c r="C446" s="3" t="s">
        <v>895</v>
      </c>
      <c r="D446" s="3" t="s">
        <v>1798</v>
      </c>
      <c r="E446" s="3">
        <v>285</v>
      </c>
      <c r="F446" s="55">
        <f t="shared" si="91"/>
        <v>302.35649999999998</v>
      </c>
      <c r="G446" s="55">
        <f t="shared" si="90"/>
        <v>317.47432500000002</v>
      </c>
      <c r="H446" s="70">
        <f t="shared" si="106"/>
        <v>357.15861562500004</v>
      </c>
      <c r="I446" s="70">
        <f t="shared" si="89"/>
        <v>364.30178793750002</v>
      </c>
      <c r="J446" s="70">
        <v>400</v>
      </c>
      <c r="K446" s="70">
        <v>425</v>
      </c>
      <c r="L446" s="70">
        <v>445</v>
      </c>
      <c r="M446" s="70">
        <f t="shared" si="103"/>
        <v>458.35</v>
      </c>
      <c r="N446" s="70">
        <f t="shared" si="105"/>
        <v>515.64375000000007</v>
      </c>
      <c r="O446" s="22">
        <v>0.13600000000000001</v>
      </c>
      <c r="P446" s="3">
        <v>1</v>
      </c>
      <c r="Q446" s="4" t="s">
        <v>901</v>
      </c>
      <c r="R446" s="5" t="s">
        <v>228</v>
      </c>
    </row>
    <row r="447" spans="1:18" x14ac:dyDescent="0.2">
      <c r="A447" s="11" t="s">
        <v>899</v>
      </c>
      <c r="B447" s="11"/>
      <c r="C447" s="3" t="s">
        <v>896</v>
      </c>
      <c r="D447" s="3" t="s">
        <v>1798</v>
      </c>
      <c r="E447" s="3">
        <v>525</v>
      </c>
      <c r="F447" s="55">
        <f t="shared" si="91"/>
        <v>556.97249999999997</v>
      </c>
      <c r="G447" s="55">
        <f t="shared" si="90"/>
        <v>584.82112499999994</v>
      </c>
      <c r="H447" s="70">
        <f t="shared" si="106"/>
        <v>657.92376562499999</v>
      </c>
      <c r="I447" s="70">
        <f t="shared" ref="I447:I510" si="108">H447*1.02</f>
        <v>671.08224093750005</v>
      </c>
      <c r="J447" s="70">
        <v>735</v>
      </c>
      <c r="K447" s="70">
        <v>785</v>
      </c>
      <c r="L447" s="70">
        <v>820</v>
      </c>
      <c r="M447" s="70">
        <f t="shared" si="103"/>
        <v>844.6</v>
      </c>
      <c r="N447" s="70">
        <f t="shared" si="105"/>
        <v>950.17500000000007</v>
      </c>
      <c r="O447" s="22">
        <v>0.215</v>
      </c>
      <c r="P447" s="3">
        <v>1</v>
      </c>
      <c r="Q447" s="4" t="s">
        <v>902</v>
      </c>
      <c r="R447" s="5" t="s">
        <v>229</v>
      </c>
    </row>
    <row r="448" spans="1:18" x14ac:dyDescent="0.2">
      <c r="A448" s="11" t="s">
        <v>900</v>
      </c>
      <c r="B448" s="11"/>
      <c r="C448" s="3" t="s">
        <v>897</v>
      </c>
      <c r="D448" s="3" t="s">
        <v>1798</v>
      </c>
      <c r="E448" s="3">
        <v>525</v>
      </c>
      <c r="F448" s="55">
        <f t="shared" si="91"/>
        <v>556.97249999999997</v>
      </c>
      <c r="G448" s="55">
        <f t="shared" si="90"/>
        <v>584.82112499999994</v>
      </c>
      <c r="H448" s="70">
        <f t="shared" si="106"/>
        <v>657.92376562499999</v>
      </c>
      <c r="I448" s="70">
        <f t="shared" si="108"/>
        <v>671.08224093750005</v>
      </c>
      <c r="J448" s="70">
        <v>735</v>
      </c>
      <c r="K448" s="70">
        <v>785</v>
      </c>
      <c r="L448" s="70">
        <v>820</v>
      </c>
      <c r="M448" s="70">
        <f t="shared" si="103"/>
        <v>844.6</v>
      </c>
      <c r="N448" s="70">
        <f t="shared" si="105"/>
        <v>950.17500000000007</v>
      </c>
      <c r="O448" s="22">
        <v>0.218</v>
      </c>
      <c r="P448" s="3">
        <v>1</v>
      </c>
      <c r="Q448" s="4" t="s">
        <v>903</v>
      </c>
      <c r="R448" s="5" t="s">
        <v>229</v>
      </c>
    </row>
    <row r="449" spans="1:18" x14ac:dyDescent="0.2">
      <c r="A449" s="11" t="s">
        <v>538</v>
      </c>
      <c r="B449" s="11"/>
      <c r="C449" s="3" t="s">
        <v>895</v>
      </c>
      <c r="D449" s="3" t="s">
        <v>537</v>
      </c>
      <c r="E449" s="3">
        <v>285</v>
      </c>
      <c r="F449" s="55">
        <f t="shared" si="91"/>
        <v>302.35649999999998</v>
      </c>
      <c r="G449" s="55">
        <f t="shared" si="90"/>
        <v>317.47432500000002</v>
      </c>
      <c r="H449" s="70">
        <f t="shared" si="106"/>
        <v>357.15861562500004</v>
      </c>
      <c r="I449" s="70">
        <f t="shared" si="108"/>
        <v>364.30178793750002</v>
      </c>
      <c r="J449" s="70">
        <v>400</v>
      </c>
      <c r="K449" s="70">
        <v>425</v>
      </c>
      <c r="L449" s="70">
        <v>445</v>
      </c>
      <c r="M449" s="70">
        <f t="shared" si="103"/>
        <v>458.35</v>
      </c>
      <c r="N449" s="70">
        <f t="shared" si="105"/>
        <v>515.64375000000007</v>
      </c>
      <c r="O449" s="22">
        <v>0.121</v>
      </c>
      <c r="P449" s="3">
        <v>1</v>
      </c>
      <c r="Q449" s="4" t="s">
        <v>541</v>
      </c>
      <c r="R449" s="5" t="s">
        <v>228</v>
      </c>
    </row>
    <row r="450" spans="1:18" x14ac:dyDescent="0.2">
      <c r="A450" s="11" t="s">
        <v>539</v>
      </c>
      <c r="B450" s="11"/>
      <c r="C450" s="3" t="s">
        <v>896</v>
      </c>
      <c r="D450" s="3" t="s">
        <v>537</v>
      </c>
      <c r="E450" s="3">
        <v>525</v>
      </c>
      <c r="F450" s="55">
        <f t="shared" si="91"/>
        <v>556.97249999999997</v>
      </c>
      <c r="G450" s="55">
        <f t="shared" si="90"/>
        <v>584.82112499999994</v>
      </c>
      <c r="H450" s="70">
        <f t="shared" si="106"/>
        <v>657.92376562499999</v>
      </c>
      <c r="I450" s="70">
        <f t="shared" si="108"/>
        <v>671.08224093750005</v>
      </c>
      <c r="J450" s="70">
        <v>735</v>
      </c>
      <c r="K450" s="70">
        <v>785</v>
      </c>
      <c r="L450" s="70">
        <v>820</v>
      </c>
      <c r="M450" s="70">
        <f t="shared" si="103"/>
        <v>844.6</v>
      </c>
      <c r="N450" s="70">
        <f t="shared" si="105"/>
        <v>950.17500000000007</v>
      </c>
      <c r="O450" s="22">
        <v>0.18</v>
      </c>
      <c r="P450" s="3">
        <v>1</v>
      </c>
      <c r="Q450" s="4" t="s">
        <v>285</v>
      </c>
      <c r="R450" s="5" t="s">
        <v>229</v>
      </c>
    </row>
    <row r="451" spans="1:18" x14ac:dyDescent="0.2">
      <c r="A451" s="11" t="s">
        <v>540</v>
      </c>
      <c r="B451" s="11"/>
      <c r="C451" s="3" t="s">
        <v>897</v>
      </c>
      <c r="D451" s="3" t="s">
        <v>537</v>
      </c>
      <c r="E451" s="3">
        <v>525</v>
      </c>
      <c r="F451" s="55">
        <f t="shared" si="91"/>
        <v>556.97249999999997</v>
      </c>
      <c r="G451" s="55">
        <f t="shared" si="90"/>
        <v>584.82112499999994</v>
      </c>
      <c r="H451" s="70">
        <f t="shared" si="106"/>
        <v>657.92376562499999</v>
      </c>
      <c r="I451" s="70">
        <f t="shared" si="108"/>
        <v>671.08224093750005</v>
      </c>
      <c r="J451" s="70">
        <v>735</v>
      </c>
      <c r="K451" s="70">
        <v>785</v>
      </c>
      <c r="L451" s="70">
        <v>820</v>
      </c>
      <c r="M451" s="70">
        <f t="shared" si="103"/>
        <v>844.6</v>
      </c>
      <c r="N451" s="70">
        <f t="shared" si="105"/>
        <v>950.17500000000007</v>
      </c>
      <c r="O451" s="22">
        <v>0.18899999999999997</v>
      </c>
      <c r="P451" s="3">
        <v>1</v>
      </c>
      <c r="Q451" s="4" t="s">
        <v>286</v>
      </c>
      <c r="R451" s="5" t="s">
        <v>229</v>
      </c>
    </row>
    <row r="452" spans="1:18" x14ac:dyDescent="0.2">
      <c r="A452" s="12" t="s">
        <v>2564</v>
      </c>
      <c r="C452" s="1" t="s">
        <v>262</v>
      </c>
      <c r="D452" s="1" t="s">
        <v>1798</v>
      </c>
      <c r="E452" s="1">
        <v>440</v>
      </c>
      <c r="F452" s="54">
        <f t="shared" si="91"/>
        <v>466.79599999999999</v>
      </c>
      <c r="G452" s="54">
        <f t="shared" si="90"/>
        <v>490.13580000000002</v>
      </c>
      <c r="H452" s="71">
        <f t="shared" si="106"/>
        <v>551.40277500000002</v>
      </c>
      <c r="I452" s="71">
        <f t="shared" si="108"/>
        <v>562.43083050000007</v>
      </c>
      <c r="J452" s="71">
        <f t="shared" si="104"/>
        <v>618.67391355000018</v>
      </c>
      <c r="K452" s="71">
        <f t="shared" si="107"/>
        <v>661.3624135849501</v>
      </c>
      <c r="L452" s="71">
        <f t="shared" si="97"/>
        <v>694.4305342641976</v>
      </c>
      <c r="M452" s="71">
        <f t="shared" si="103"/>
        <v>715.26345029212359</v>
      </c>
      <c r="N452" s="71">
        <f t="shared" si="105"/>
        <v>804.67138157863906</v>
      </c>
      <c r="O452" s="21">
        <v>0.13</v>
      </c>
      <c r="P452" s="1">
        <v>1</v>
      </c>
      <c r="Q452" s="2" t="s">
        <v>709</v>
      </c>
      <c r="R452" s="6" t="s">
        <v>219</v>
      </c>
    </row>
    <row r="453" spans="1:18" x14ac:dyDescent="0.2">
      <c r="A453" s="12" t="s">
        <v>2565</v>
      </c>
      <c r="C453" s="1" t="s">
        <v>263</v>
      </c>
      <c r="D453" s="1" t="s">
        <v>1798</v>
      </c>
      <c r="E453" s="1">
        <v>490</v>
      </c>
      <c r="F453" s="54">
        <f t="shared" si="91"/>
        <v>519.84100000000001</v>
      </c>
      <c r="G453" s="54">
        <f t="shared" si="90"/>
        <v>545.83305000000007</v>
      </c>
      <c r="H453" s="71">
        <f t="shared" si="106"/>
        <v>614.06218125000009</v>
      </c>
      <c r="I453" s="71">
        <f t="shared" si="108"/>
        <v>626.3434248750001</v>
      </c>
      <c r="J453" s="71">
        <f t="shared" si="104"/>
        <v>688.97776736250012</v>
      </c>
      <c r="K453" s="71">
        <f t="shared" si="107"/>
        <v>736.51723331051255</v>
      </c>
      <c r="L453" s="71">
        <f t="shared" si="97"/>
        <v>773.34309497603817</v>
      </c>
      <c r="M453" s="71">
        <f t="shared" si="103"/>
        <v>796.54338782531931</v>
      </c>
      <c r="N453" s="71">
        <f t="shared" si="105"/>
        <v>896.11131130348417</v>
      </c>
      <c r="O453" s="21">
        <v>0.19500000000000001</v>
      </c>
      <c r="P453" s="1">
        <v>1</v>
      </c>
      <c r="Q453" s="2" t="s">
        <v>264</v>
      </c>
      <c r="R453" s="6" t="s">
        <v>219</v>
      </c>
    </row>
    <row r="454" spans="1:18" x14ac:dyDescent="0.2">
      <c r="A454" s="12" t="s">
        <v>2566</v>
      </c>
      <c r="C454" s="1" t="s">
        <v>261</v>
      </c>
      <c r="D454" s="1" t="s">
        <v>1798</v>
      </c>
      <c r="E454" s="1">
        <v>340</v>
      </c>
      <c r="F454" s="54">
        <f t="shared" si="91"/>
        <v>360.70599999999996</v>
      </c>
      <c r="G454" s="54">
        <f t="shared" si="90"/>
        <v>378.74129999999997</v>
      </c>
      <c r="H454" s="71">
        <f t="shared" si="106"/>
        <v>426.08396249999998</v>
      </c>
      <c r="I454" s="71">
        <f t="shared" si="108"/>
        <v>434.60564175000002</v>
      </c>
      <c r="J454" s="71">
        <f t="shared" si="104"/>
        <v>478.06620592500008</v>
      </c>
      <c r="K454" s="71">
        <f t="shared" si="107"/>
        <v>511.05277413382504</v>
      </c>
      <c r="L454" s="71">
        <f t="shared" si="97"/>
        <v>536.60541284051635</v>
      </c>
      <c r="M454" s="71">
        <f t="shared" si="103"/>
        <v>552.70357522573181</v>
      </c>
      <c r="N454" s="71">
        <f t="shared" si="105"/>
        <v>621.79152212894826</v>
      </c>
      <c r="O454" s="21">
        <v>0.19500000000000001</v>
      </c>
      <c r="P454" s="1">
        <v>1</v>
      </c>
      <c r="Q454" s="2" t="s">
        <v>265</v>
      </c>
      <c r="R454" s="6" t="s">
        <v>219</v>
      </c>
    </row>
    <row r="455" spans="1:18" s="3" customFormat="1" x14ac:dyDescent="0.2">
      <c r="A455" s="11" t="s">
        <v>39</v>
      </c>
      <c r="B455" s="11"/>
      <c r="C455" s="3" t="s">
        <v>1699</v>
      </c>
      <c r="D455" s="3" t="s">
        <v>1511</v>
      </c>
      <c r="E455" s="3">
        <v>245</v>
      </c>
      <c r="F455" s="55">
        <f t="shared" si="91"/>
        <v>259.9205</v>
      </c>
      <c r="G455" s="55">
        <f t="shared" ref="G455:G520" si="109">F455*1.05</f>
        <v>272.91652500000004</v>
      </c>
      <c r="H455" s="70">
        <f t="shared" si="106"/>
        <v>307.03109062500005</v>
      </c>
      <c r="I455" s="70">
        <f t="shared" si="108"/>
        <v>313.17171243750005</v>
      </c>
      <c r="J455" s="70">
        <v>325</v>
      </c>
      <c r="K455" s="70">
        <v>345</v>
      </c>
      <c r="L455" s="70">
        <v>360</v>
      </c>
      <c r="M455" s="70">
        <v>370</v>
      </c>
      <c r="N455" s="70">
        <f t="shared" si="105"/>
        <v>416.25</v>
      </c>
      <c r="O455" s="27">
        <v>0.17399999999999999</v>
      </c>
      <c r="P455" s="3">
        <v>1</v>
      </c>
      <c r="Q455" s="11" t="s">
        <v>46</v>
      </c>
      <c r="R455" s="5" t="s">
        <v>185</v>
      </c>
    </row>
    <row r="456" spans="1:18" s="3" customFormat="1" x14ac:dyDescent="0.2">
      <c r="A456" s="12" t="s">
        <v>2045</v>
      </c>
      <c r="B456" s="12"/>
      <c r="C456" s="1" t="s">
        <v>261</v>
      </c>
      <c r="D456" s="1" t="s">
        <v>537</v>
      </c>
      <c r="E456" s="1">
        <v>390</v>
      </c>
      <c r="F456" s="54">
        <f t="shared" ref="F456:F521" si="110">E456*1.0609</f>
        <v>413.75099999999998</v>
      </c>
      <c r="G456" s="54">
        <f t="shared" si="109"/>
        <v>434.43855000000002</v>
      </c>
      <c r="H456" s="71">
        <f t="shared" si="106"/>
        <v>488.74336875</v>
      </c>
      <c r="I456" s="71">
        <f t="shared" si="108"/>
        <v>498.51823612499999</v>
      </c>
      <c r="J456" s="71">
        <f t="shared" si="104"/>
        <v>548.37005973750001</v>
      </c>
      <c r="K456" s="71">
        <f t="shared" si="107"/>
        <v>586.20759385938754</v>
      </c>
      <c r="L456" s="71">
        <f t="shared" si="97"/>
        <v>615.51797355235692</v>
      </c>
      <c r="M456" s="71">
        <f t="shared" si="103"/>
        <v>633.98351275892765</v>
      </c>
      <c r="N456" s="71">
        <f t="shared" si="105"/>
        <v>713.2314518537936</v>
      </c>
      <c r="O456" s="21">
        <v>0.18600000000000003</v>
      </c>
      <c r="P456" s="1">
        <v>1</v>
      </c>
      <c r="Q456" s="2" t="s">
        <v>710</v>
      </c>
      <c r="R456" s="6" t="s">
        <v>219</v>
      </c>
    </row>
    <row r="457" spans="1:18" s="3" customFormat="1" x14ac:dyDescent="0.2">
      <c r="A457" s="12" t="s">
        <v>2046</v>
      </c>
      <c r="B457" s="12"/>
      <c r="C457" s="1" t="s">
        <v>2047</v>
      </c>
      <c r="D457" s="1" t="s">
        <v>537</v>
      </c>
      <c r="E457" s="1">
        <v>405</v>
      </c>
      <c r="F457" s="54">
        <f t="shared" si="110"/>
        <v>429.66449999999998</v>
      </c>
      <c r="G457" s="54">
        <f t="shared" si="109"/>
        <v>451.14772499999998</v>
      </c>
      <c r="H457" s="71">
        <f t="shared" si="106"/>
        <v>507.54119062499996</v>
      </c>
      <c r="I457" s="71">
        <f t="shared" si="108"/>
        <v>517.69201443750001</v>
      </c>
      <c r="J457" s="71">
        <f t="shared" si="104"/>
        <v>569.46121588125004</v>
      </c>
      <c r="K457" s="71">
        <f t="shared" si="107"/>
        <v>608.75403977705628</v>
      </c>
      <c r="L457" s="71">
        <f t="shared" si="97"/>
        <v>639.19174176590911</v>
      </c>
      <c r="M457" s="71">
        <f t="shared" si="103"/>
        <v>658.36749401888642</v>
      </c>
      <c r="N457" s="71">
        <f t="shared" si="105"/>
        <v>740.66343077124725</v>
      </c>
      <c r="O457" s="21">
        <v>0.18600000000000003</v>
      </c>
      <c r="P457" s="1">
        <v>1</v>
      </c>
      <c r="Q457" s="2" t="s">
        <v>711</v>
      </c>
      <c r="R457" s="6" t="s">
        <v>219</v>
      </c>
    </row>
    <row r="458" spans="1:18" s="35" customFormat="1" x14ac:dyDescent="0.2">
      <c r="A458" s="47" t="s">
        <v>2602</v>
      </c>
      <c r="B458" s="47"/>
      <c r="C458" s="35" t="s">
        <v>2605</v>
      </c>
      <c r="D458" s="35" t="s">
        <v>2606</v>
      </c>
      <c r="E458" s="35">
        <v>375</v>
      </c>
      <c r="F458" s="55">
        <v>395</v>
      </c>
      <c r="G458" s="55">
        <f t="shared" si="109"/>
        <v>414.75</v>
      </c>
      <c r="H458" s="70">
        <f t="shared" si="106"/>
        <v>466.59375</v>
      </c>
      <c r="I458" s="70">
        <f t="shared" si="108"/>
        <v>475.92562500000003</v>
      </c>
      <c r="J458" s="70">
        <v>520</v>
      </c>
      <c r="K458" s="70">
        <v>550</v>
      </c>
      <c r="L458" s="70">
        <v>575</v>
      </c>
      <c r="M458" s="70">
        <v>575</v>
      </c>
      <c r="N458" s="70">
        <v>645</v>
      </c>
      <c r="O458" s="36">
        <v>0.19800000000000001</v>
      </c>
      <c r="P458" s="35">
        <v>1</v>
      </c>
      <c r="Q458" s="47" t="s">
        <v>2608</v>
      </c>
      <c r="R458" s="38" t="s">
        <v>230</v>
      </c>
    </row>
    <row r="459" spans="1:18" s="49" customFormat="1" x14ac:dyDescent="0.2">
      <c r="A459" s="48" t="s">
        <v>2611</v>
      </c>
      <c r="B459" s="48"/>
      <c r="C459" s="49" t="s">
        <v>2612</v>
      </c>
      <c r="D459" s="49" t="s">
        <v>2613</v>
      </c>
      <c r="E459" s="49">
        <v>945</v>
      </c>
      <c r="F459" s="54">
        <f t="shared" si="110"/>
        <v>1002.5504999999999</v>
      </c>
      <c r="G459" s="54">
        <f t="shared" si="109"/>
        <v>1052.6780249999999</v>
      </c>
      <c r="H459" s="71">
        <f t="shared" si="106"/>
        <v>1184.2627781249998</v>
      </c>
      <c r="I459" s="71">
        <f t="shared" si="108"/>
        <v>1207.9480336874999</v>
      </c>
      <c r="J459" s="71">
        <f t="shared" si="104"/>
        <v>1328.74283705625</v>
      </c>
      <c r="K459" s="71">
        <f t="shared" si="107"/>
        <v>1420.4260928131312</v>
      </c>
      <c r="L459" s="71">
        <f t="shared" ref="L459:L523" si="111">K459*1.05</f>
        <v>1491.4473974537877</v>
      </c>
      <c r="M459" s="71">
        <f t="shared" si="103"/>
        <v>1536.1908193774013</v>
      </c>
      <c r="N459" s="71">
        <f t="shared" si="105"/>
        <v>1728.2146717995765</v>
      </c>
      <c r="O459" s="50">
        <v>0.19800000000000001</v>
      </c>
      <c r="P459" s="49">
        <v>1</v>
      </c>
      <c r="Q459" s="48" t="s">
        <v>2614</v>
      </c>
      <c r="R459" s="51" t="s">
        <v>230</v>
      </c>
    </row>
    <row r="460" spans="1:18" s="35" customFormat="1" x14ac:dyDescent="0.2">
      <c r="A460" s="47" t="s">
        <v>2603</v>
      </c>
      <c r="B460" s="47"/>
      <c r="C460" s="35" t="s">
        <v>2604</v>
      </c>
      <c r="D460" s="35" t="s">
        <v>2607</v>
      </c>
      <c r="E460" s="35">
        <v>410</v>
      </c>
      <c r="F460" s="55">
        <f t="shared" si="110"/>
        <v>434.96899999999999</v>
      </c>
      <c r="G460" s="55">
        <f t="shared" si="109"/>
        <v>456.71744999999999</v>
      </c>
      <c r="H460" s="70">
        <f t="shared" si="106"/>
        <v>513.80713125</v>
      </c>
      <c r="I460" s="70">
        <f t="shared" si="108"/>
        <v>524.08327387500003</v>
      </c>
      <c r="J460" s="70">
        <v>575</v>
      </c>
      <c r="K460" s="70">
        <f t="shared" si="107"/>
        <v>614.67499999999995</v>
      </c>
      <c r="L460" s="70">
        <v>645</v>
      </c>
      <c r="M460" s="70">
        <v>665</v>
      </c>
      <c r="N460" s="70">
        <f t="shared" si="105"/>
        <v>748.125</v>
      </c>
      <c r="O460" s="36">
        <v>0.19500000000000001</v>
      </c>
      <c r="P460" s="35">
        <v>1</v>
      </c>
      <c r="Q460" s="47" t="s">
        <v>2609</v>
      </c>
      <c r="R460" s="38" t="s">
        <v>230</v>
      </c>
    </row>
    <row r="461" spans="1:18" s="35" customFormat="1" x14ac:dyDescent="0.2">
      <c r="A461" s="47" t="s">
        <v>2616</v>
      </c>
      <c r="B461" s="47"/>
      <c r="C461" s="35" t="s">
        <v>2617</v>
      </c>
      <c r="D461" s="35" t="s">
        <v>2618</v>
      </c>
      <c r="E461" s="35">
        <v>175</v>
      </c>
      <c r="F461" s="55">
        <v>185</v>
      </c>
      <c r="G461" s="55">
        <f t="shared" si="109"/>
        <v>194.25</v>
      </c>
      <c r="H461" s="70">
        <f t="shared" si="106"/>
        <v>218.53125</v>
      </c>
      <c r="I461" s="70">
        <f t="shared" si="108"/>
        <v>222.90187499999999</v>
      </c>
      <c r="J461" s="70">
        <v>230</v>
      </c>
      <c r="K461" s="70">
        <v>245</v>
      </c>
      <c r="L461" s="70">
        <v>255</v>
      </c>
      <c r="M461" s="70">
        <v>255</v>
      </c>
      <c r="N461" s="70">
        <v>285</v>
      </c>
      <c r="O461" s="36">
        <v>0.13</v>
      </c>
      <c r="P461" s="35">
        <v>1</v>
      </c>
      <c r="Q461" s="47" t="s">
        <v>2619</v>
      </c>
      <c r="R461" s="38" t="s">
        <v>185</v>
      </c>
    </row>
    <row r="462" spans="1:18" x14ac:dyDescent="0.2">
      <c r="A462" s="12" t="s">
        <v>800</v>
      </c>
      <c r="C462" s="1" t="s">
        <v>2533</v>
      </c>
      <c r="D462" s="1" t="s">
        <v>213</v>
      </c>
      <c r="E462" s="1">
        <v>515</v>
      </c>
      <c r="F462" s="54">
        <f t="shared" si="110"/>
        <v>546.36349999999993</v>
      </c>
      <c r="G462" s="54">
        <f t="shared" si="109"/>
        <v>573.68167499999993</v>
      </c>
      <c r="H462" s="71">
        <f t="shared" si="106"/>
        <v>645.3918843749999</v>
      </c>
      <c r="I462" s="71">
        <f t="shared" si="108"/>
        <v>658.29972206249988</v>
      </c>
      <c r="J462" s="71">
        <f t="shared" si="104"/>
        <v>724.12969426874997</v>
      </c>
      <c r="K462" s="71">
        <f>J462*1.069</f>
        <v>774.09464317329366</v>
      </c>
      <c r="L462" s="71">
        <f t="shared" si="111"/>
        <v>812.79937533195834</v>
      </c>
      <c r="M462" s="71">
        <f t="shared" si="103"/>
        <v>837.18335659191712</v>
      </c>
      <c r="N462" s="71">
        <f t="shared" si="105"/>
        <v>941.83127616590673</v>
      </c>
      <c r="O462" s="21">
        <v>0.10400000000000001</v>
      </c>
      <c r="P462" s="1">
        <v>1</v>
      </c>
      <c r="Q462" s="2" t="s">
        <v>655</v>
      </c>
      <c r="R462" s="6" t="s">
        <v>219</v>
      </c>
    </row>
    <row r="463" spans="1:18" x14ac:dyDescent="0.2">
      <c r="A463" s="12" t="s">
        <v>801</v>
      </c>
      <c r="C463" s="1" t="s">
        <v>2533</v>
      </c>
      <c r="D463" s="1" t="s">
        <v>214</v>
      </c>
      <c r="E463" s="1">
        <v>515</v>
      </c>
      <c r="F463" s="54">
        <f t="shared" si="110"/>
        <v>546.36349999999993</v>
      </c>
      <c r="G463" s="54">
        <f t="shared" si="109"/>
        <v>573.68167499999993</v>
      </c>
      <c r="H463" s="71">
        <f t="shared" si="106"/>
        <v>645.3918843749999</v>
      </c>
      <c r="I463" s="71">
        <f t="shared" si="108"/>
        <v>658.29972206249988</v>
      </c>
      <c r="J463" s="71">
        <f t="shared" si="104"/>
        <v>724.12969426874997</v>
      </c>
      <c r="K463" s="71">
        <f t="shared" ref="K463:K528" si="112">J463*1.069</f>
        <v>774.09464317329366</v>
      </c>
      <c r="L463" s="71">
        <f t="shared" si="111"/>
        <v>812.79937533195834</v>
      </c>
      <c r="M463" s="71">
        <f t="shared" si="103"/>
        <v>837.18335659191712</v>
      </c>
      <c r="N463" s="71">
        <f t="shared" si="105"/>
        <v>941.83127616590673</v>
      </c>
      <c r="O463" s="21">
        <v>0.113</v>
      </c>
      <c r="P463" s="1">
        <v>1</v>
      </c>
      <c r="Q463" s="2" t="s">
        <v>656</v>
      </c>
      <c r="R463" s="6" t="s">
        <v>219</v>
      </c>
    </row>
    <row r="464" spans="1:18" x14ac:dyDescent="0.2">
      <c r="A464" s="12" t="s">
        <v>802</v>
      </c>
      <c r="C464" s="1" t="s">
        <v>2533</v>
      </c>
      <c r="D464" s="1" t="s">
        <v>615</v>
      </c>
      <c r="E464" s="1">
        <v>710</v>
      </c>
      <c r="F464" s="54">
        <f t="shared" si="110"/>
        <v>753.23899999999992</v>
      </c>
      <c r="G464" s="54">
        <f t="shared" si="109"/>
        <v>790.90094999999997</v>
      </c>
      <c r="H464" s="71">
        <f t="shared" si="106"/>
        <v>889.76356874999999</v>
      </c>
      <c r="I464" s="71">
        <f t="shared" si="108"/>
        <v>907.55884012499996</v>
      </c>
      <c r="J464" s="71">
        <f t="shared" si="104"/>
        <v>998.31472413750009</v>
      </c>
      <c r="K464" s="71">
        <f t="shared" si="112"/>
        <v>1067.1984401029877</v>
      </c>
      <c r="L464" s="71">
        <f t="shared" si="111"/>
        <v>1120.5583621081371</v>
      </c>
      <c r="M464" s="71">
        <f t="shared" si="103"/>
        <v>1154.1751129713812</v>
      </c>
      <c r="N464" s="71">
        <f t="shared" si="105"/>
        <v>1298.4470020928038</v>
      </c>
      <c r="O464" s="21">
        <v>0.152</v>
      </c>
      <c r="P464" s="1">
        <v>1</v>
      </c>
      <c r="Q464" s="2" t="s">
        <v>657</v>
      </c>
      <c r="R464" s="6" t="s">
        <v>219</v>
      </c>
    </row>
    <row r="465" spans="1:18" x14ac:dyDescent="0.2">
      <c r="A465" s="12" t="s">
        <v>1710</v>
      </c>
      <c r="C465" s="1" t="s">
        <v>2533</v>
      </c>
      <c r="D465" s="1" t="s">
        <v>616</v>
      </c>
      <c r="E465" s="1">
        <v>575</v>
      </c>
      <c r="F465" s="54">
        <f t="shared" si="110"/>
        <v>610.01749999999993</v>
      </c>
      <c r="G465" s="54">
        <f t="shared" si="109"/>
        <v>640.51837499999999</v>
      </c>
      <c r="H465" s="71">
        <f t="shared" si="106"/>
        <v>720.58317187499995</v>
      </c>
      <c r="I465" s="71">
        <f t="shared" si="108"/>
        <v>734.99483531249996</v>
      </c>
      <c r="J465" s="71">
        <f t="shared" si="104"/>
        <v>808.49431884374997</v>
      </c>
      <c r="K465" s="71">
        <f t="shared" si="112"/>
        <v>864.28042684396871</v>
      </c>
      <c r="L465" s="71">
        <f t="shared" si="111"/>
        <v>907.49444818616723</v>
      </c>
      <c r="M465" s="71">
        <f t="shared" si="103"/>
        <v>934.71928163175232</v>
      </c>
      <c r="N465" s="71">
        <f t="shared" si="105"/>
        <v>1051.5591918357213</v>
      </c>
      <c r="O465" s="21">
        <v>0.11700000000000001</v>
      </c>
      <c r="P465" s="1">
        <v>1</v>
      </c>
      <c r="Q465" s="2" t="s">
        <v>658</v>
      </c>
      <c r="R465" s="6" t="s">
        <v>219</v>
      </c>
    </row>
    <row r="466" spans="1:18" x14ac:dyDescent="0.2">
      <c r="A466" s="12" t="s">
        <v>1711</v>
      </c>
      <c r="C466" s="1" t="s">
        <v>2533</v>
      </c>
      <c r="D466" s="1" t="s">
        <v>617</v>
      </c>
      <c r="E466" s="1">
        <v>605</v>
      </c>
      <c r="F466" s="54">
        <f t="shared" si="110"/>
        <v>641.84449999999993</v>
      </c>
      <c r="G466" s="54">
        <f t="shared" si="109"/>
        <v>673.93672499999991</v>
      </c>
      <c r="H466" s="71">
        <f t="shared" si="106"/>
        <v>758.17881562499986</v>
      </c>
      <c r="I466" s="71">
        <f t="shared" si="108"/>
        <v>773.34239193749988</v>
      </c>
      <c r="J466" s="71">
        <f t="shared" si="104"/>
        <v>850.67663113124991</v>
      </c>
      <c r="K466" s="71">
        <f t="shared" si="112"/>
        <v>909.37331867930607</v>
      </c>
      <c r="L466" s="71">
        <f t="shared" si="111"/>
        <v>954.84198461327139</v>
      </c>
      <c r="M466" s="71">
        <f t="shared" si="103"/>
        <v>983.48724415166953</v>
      </c>
      <c r="N466" s="71">
        <f t="shared" si="105"/>
        <v>1106.4231496706282</v>
      </c>
      <c r="O466" s="21">
        <v>0.14199999999999999</v>
      </c>
      <c r="P466" s="1">
        <v>1</v>
      </c>
      <c r="Q466" s="2" t="s">
        <v>659</v>
      </c>
      <c r="R466" s="6" t="s">
        <v>219</v>
      </c>
    </row>
    <row r="467" spans="1:18" x14ac:dyDescent="0.2">
      <c r="A467" s="12" t="s">
        <v>1712</v>
      </c>
      <c r="C467" s="1" t="s">
        <v>2533</v>
      </c>
      <c r="D467" s="1" t="s">
        <v>618</v>
      </c>
      <c r="E467" s="1">
        <v>505</v>
      </c>
      <c r="F467" s="54">
        <f t="shared" si="110"/>
        <v>535.75450000000001</v>
      </c>
      <c r="G467" s="54">
        <f t="shared" si="109"/>
        <v>562.54222500000003</v>
      </c>
      <c r="H467" s="71">
        <f t="shared" si="106"/>
        <v>632.86000312500005</v>
      </c>
      <c r="I467" s="71">
        <f t="shared" si="108"/>
        <v>645.51720318750006</v>
      </c>
      <c r="J467" s="71">
        <f t="shared" si="104"/>
        <v>710.06892350625014</v>
      </c>
      <c r="K467" s="71">
        <f t="shared" si="112"/>
        <v>759.0636792281814</v>
      </c>
      <c r="L467" s="71">
        <f t="shared" si="111"/>
        <v>797.01686318959048</v>
      </c>
      <c r="M467" s="71">
        <f t="shared" si="103"/>
        <v>820.9273690852782</v>
      </c>
      <c r="N467" s="71">
        <f t="shared" si="105"/>
        <v>923.54329022093793</v>
      </c>
      <c r="O467" s="21">
        <v>0.125</v>
      </c>
      <c r="P467" s="1">
        <v>1</v>
      </c>
      <c r="Q467" s="2" t="s">
        <v>660</v>
      </c>
      <c r="R467" s="6" t="s">
        <v>219</v>
      </c>
    </row>
    <row r="468" spans="1:18" x14ac:dyDescent="0.2">
      <c r="A468" s="12" t="s">
        <v>1713</v>
      </c>
      <c r="C468" s="1" t="s">
        <v>2534</v>
      </c>
      <c r="D468" s="1" t="s">
        <v>989</v>
      </c>
      <c r="E468" s="1">
        <v>90</v>
      </c>
      <c r="F468" s="54">
        <f t="shared" si="110"/>
        <v>95.480999999999995</v>
      </c>
      <c r="G468" s="54">
        <f t="shared" si="109"/>
        <v>100.25505</v>
      </c>
      <c r="H468" s="71">
        <f t="shared" si="106"/>
        <v>112.78693124999999</v>
      </c>
      <c r="I468" s="71">
        <f t="shared" si="108"/>
        <v>115.042669875</v>
      </c>
      <c r="J468" s="71">
        <f t="shared" si="104"/>
        <v>126.54693686250002</v>
      </c>
      <c r="K468" s="71">
        <f t="shared" si="112"/>
        <v>135.27867550601252</v>
      </c>
      <c r="L468" s="71">
        <f t="shared" si="111"/>
        <v>142.04260928131316</v>
      </c>
      <c r="M468" s="71">
        <f t="shared" si="103"/>
        <v>146.30388755975255</v>
      </c>
      <c r="N468" s="71">
        <f t="shared" si="105"/>
        <v>164.59187350472163</v>
      </c>
      <c r="O468" s="21">
        <v>0.04</v>
      </c>
      <c r="P468" s="1">
        <v>20</v>
      </c>
      <c r="Q468" s="2" t="s">
        <v>661</v>
      </c>
      <c r="R468" s="6" t="s">
        <v>190</v>
      </c>
    </row>
    <row r="469" spans="1:18" x14ac:dyDescent="0.2">
      <c r="A469" s="12" t="s">
        <v>1714</v>
      </c>
      <c r="C469" s="1" t="s">
        <v>2534</v>
      </c>
      <c r="D469" s="1" t="s">
        <v>619</v>
      </c>
      <c r="E469" s="1">
        <v>90</v>
      </c>
      <c r="F469" s="54">
        <f t="shared" si="110"/>
        <v>95.480999999999995</v>
      </c>
      <c r="G469" s="54">
        <f t="shared" si="109"/>
        <v>100.25505</v>
      </c>
      <c r="H469" s="71">
        <f t="shared" si="106"/>
        <v>112.78693124999999</v>
      </c>
      <c r="I469" s="71">
        <f t="shared" si="108"/>
        <v>115.042669875</v>
      </c>
      <c r="J469" s="71">
        <f t="shared" si="104"/>
        <v>126.54693686250002</v>
      </c>
      <c r="K469" s="71">
        <f t="shared" si="112"/>
        <v>135.27867550601252</v>
      </c>
      <c r="L469" s="71">
        <f t="shared" si="111"/>
        <v>142.04260928131316</v>
      </c>
      <c r="M469" s="71">
        <f t="shared" si="103"/>
        <v>146.30388755975255</v>
      </c>
      <c r="N469" s="71">
        <f t="shared" si="105"/>
        <v>164.59187350472163</v>
      </c>
      <c r="O469" s="21">
        <v>3.4000000000000002E-2</v>
      </c>
      <c r="P469" s="1">
        <v>20</v>
      </c>
      <c r="Q469" s="2" t="s">
        <v>662</v>
      </c>
      <c r="R469" s="6" t="s">
        <v>190</v>
      </c>
    </row>
    <row r="470" spans="1:18" x14ac:dyDescent="0.2">
      <c r="A470" s="12" t="s">
        <v>1715</v>
      </c>
      <c r="C470" s="1" t="s">
        <v>2534</v>
      </c>
      <c r="D470" s="1" t="s">
        <v>620</v>
      </c>
      <c r="E470" s="1">
        <v>165</v>
      </c>
      <c r="F470" s="54">
        <f t="shared" si="110"/>
        <v>175.04849999999999</v>
      </c>
      <c r="G470" s="54">
        <f t="shared" si="109"/>
        <v>183.80092500000001</v>
      </c>
      <c r="H470" s="71">
        <f t="shared" si="106"/>
        <v>206.77604062500001</v>
      </c>
      <c r="I470" s="71">
        <f t="shared" si="108"/>
        <v>210.91156143750001</v>
      </c>
      <c r="J470" s="71">
        <f t="shared" si="104"/>
        <v>232.00271758125004</v>
      </c>
      <c r="K470" s="71">
        <f t="shared" si="112"/>
        <v>248.01090509435627</v>
      </c>
      <c r="L470" s="71">
        <f t="shared" si="111"/>
        <v>260.41145034907407</v>
      </c>
      <c r="M470" s="71">
        <f t="shared" ref="M470:M532" si="113">L470*1.03</f>
        <v>268.22379385954628</v>
      </c>
      <c r="N470" s="71">
        <f t="shared" si="105"/>
        <v>301.75176809198956</v>
      </c>
      <c r="O470" s="21">
        <v>7.0999999999999994E-2</v>
      </c>
      <c r="P470" s="1">
        <v>20</v>
      </c>
      <c r="Q470" s="2" t="s">
        <v>663</v>
      </c>
      <c r="R470" s="6" t="s">
        <v>190</v>
      </c>
    </row>
    <row r="471" spans="1:18" x14ac:dyDescent="0.2">
      <c r="A471" s="12" t="s">
        <v>1716</v>
      </c>
      <c r="C471" s="1" t="s">
        <v>2534</v>
      </c>
      <c r="D471" s="1" t="s">
        <v>621</v>
      </c>
      <c r="E471" s="1">
        <v>155</v>
      </c>
      <c r="F471" s="54">
        <f t="shared" si="110"/>
        <v>164.43949999999998</v>
      </c>
      <c r="G471" s="54">
        <f t="shared" si="109"/>
        <v>172.661475</v>
      </c>
      <c r="H471" s="71">
        <f t="shared" si="106"/>
        <v>194.24415937499998</v>
      </c>
      <c r="I471" s="71">
        <f t="shared" si="108"/>
        <v>198.12904256249999</v>
      </c>
      <c r="J471" s="71">
        <f t="shared" ref="J471:J536" si="114">I471*1.1</f>
        <v>217.94194681875001</v>
      </c>
      <c r="K471" s="71">
        <f t="shared" si="112"/>
        <v>232.97994114924376</v>
      </c>
      <c r="L471" s="71">
        <f t="shared" si="111"/>
        <v>244.62893820670595</v>
      </c>
      <c r="M471" s="71">
        <f t="shared" si="113"/>
        <v>251.96780635290713</v>
      </c>
      <c r="N471" s="71">
        <f t="shared" si="105"/>
        <v>283.46378214702054</v>
      </c>
      <c r="O471" s="21">
        <v>4.9000000000000002E-2</v>
      </c>
      <c r="P471" s="1">
        <v>20</v>
      </c>
      <c r="Q471" s="2" t="s">
        <v>664</v>
      </c>
      <c r="R471" s="6" t="s">
        <v>190</v>
      </c>
    </row>
    <row r="472" spans="1:18" x14ac:dyDescent="0.2">
      <c r="A472" s="12" t="s">
        <v>1717</v>
      </c>
      <c r="C472" s="1" t="s">
        <v>2534</v>
      </c>
      <c r="D472" s="1" t="s">
        <v>622</v>
      </c>
      <c r="E472" s="1">
        <v>140</v>
      </c>
      <c r="F472" s="54">
        <f t="shared" si="110"/>
        <v>148.52599999999998</v>
      </c>
      <c r="G472" s="54">
        <f t="shared" si="109"/>
        <v>155.95229999999998</v>
      </c>
      <c r="H472" s="71">
        <f t="shared" si="106"/>
        <v>175.44633749999997</v>
      </c>
      <c r="I472" s="71">
        <f t="shared" si="108"/>
        <v>178.95526424999997</v>
      </c>
      <c r="J472" s="71">
        <f t="shared" si="114"/>
        <v>196.85079067499998</v>
      </c>
      <c r="K472" s="71">
        <f t="shared" si="112"/>
        <v>210.43349523157497</v>
      </c>
      <c r="L472" s="71">
        <f t="shared" si="111"/>
        <v>220.95516999315373</v>
      </c>
      <c r="M472" s="71">
        <f t="shared" si="113"/>
        <v>227.58382509294836</v>
      </c>
      <c r="N472" s="71">
        <f t="shared" si="105"/>
        <v>256.03180322956689</v>
      </c>
      <c r="O472" s="21">
        <v>4.5999999999999999E-2</v>
      </c>
      <c r="P472" s="1">
        <v>20</v>
      </c>
      <c r="Q472" s="2" t="s">
        <v>665</v>
      </c>
      <c r="R472" s="6" t="s">
        <v>190</v>
      </c>
    </row>
    <row r="473" spans="1:18" x14ac:dyDescent="0.2">
      <c r="A473" s="12" t="s">
        <v>1718</v>
      </c>
      <c r="C473" s="1" t="s">
        <v>2534</v>
      </c>
      <c r="D473" s="1" t="s">
        <v>623</v>
      </c>
      <c r="E473" s="1">
        <v>285</v>
      </c>
      <c r="F473" s="54">
        <f t="shared" si="110"/>
        <v>302.35649999999998</v>
      </c>
      <c r="G473" s="54">
        <f t="shared" si="109"/>
        <v>317.47432500000002</v>
      </c>
      <c r="H473" s="71">
        <f t="shared" si="106"/>
        <v>357.15861562500004</v>
      </c>
      <c r="I473" s="71">
        <f t="shared" si="108"/>
        <v>364.30178793750002</v>
      </c>
      <c r="J473" s="71">
        <f t="shared" si="114"/>
        <v>400.73196673125005</v>
      </c>
      <c r="K473" s="71">
        <f t="shared" si="112"/>
        <v>428.38247243570629</v>
      </c>
      <c r="L473" s="71">
        <f t="shared" si="111"/>
        <v>449.80159605749162</v>
      </c>
      <c r="M473" s="71">
        <f t="shared" si="113"/>
        <v>463.2956439392164</v>
      </c>
      <c r="N473" s="71">
        <f t="shared" si="105"/>
        <v>521.20759943161841</v>
      </c>
      <c r="O473" s="21">
        <v>7.4999999999999997E-2</v>
      </c>
      <c r="P473" s="1">
        <v>50</v>
      </c>
      <c r="Q473" s="2" t="s">
        <v>666</v>
      </c>
      <c r="R473" s="6" t="s">
        <v>190</v>
      </c>
    </row>
    <row r="474" spans="1:18" x14ac:dyDescent="0.2">
      <c r="A474" s="12" t="s">
        <v>1719</v>
      </c>
      <c r="C474" s="1" t="s">
        <v>2534</v>
      </c>
      <c r="D474" s="1" t="s">
        <v>624</v>
      </c>
      <c r="E474" s="1">
        <v>175</v>
      </c>
      <c r="F474" s="54">
        <f t="shared" si="110"/>
        <v>185.6575</v>
      </c>
      <c r="G474" s="54">
        <f t="shared" si="109"/>
        <v>194.94037500000002</v>
      </c>
      <c r="H474" s="71">
        <f t="shared" si="106"/>
        <v>219.30792187500003</v>
      </c>
      <c r="I474" s="71">
        <f t="shared" si="108"/>
        <v>223.69408031250003</v>
      </c>
      <c r="J474" s="71">
        <f t="shared" si="114"/>
        <v>246.06348834375007</v>
      </c>
      <c r="K474" s="71">
        <f t="shared" si="112"/>
        <v>263.04186903946879</v>
      </c>
      <c r="L474" s="71">
        <f t="shared" si="111"/>
        <v>276.19396249144222</v>
      </c>
      <c r="M474" s="71">
        <f t="shared" si="113"/>
        <v>284.47978136618548</v>
      </c>
      <c r="N474" s="71">
        <f t="shared" si="105"/>
        <v>320.03975403695864</v>
      </c>
      <c r="O474" s="21">
        <v>0.05</v>
      </c>
      <c r="P474" s="1">
        <v>20</v>
      </c>
      <c r="Q474" s="2" t="s">
        <v>667</v>
      </c>
      <c r="R474" s="6" t="s">
        <v>190</v>
      </c>
    </row>
    <row r="475" spans="1:18" x14ac:dyDescent="0.2">
      <c r="A475" s="12" t="s">
        <v>1720</v>
      </c>
      <c r="C475" s="1" t="s">
        <v>2535</v>
      </c>
      <c r="D475" s="1" t="s">
        <v>986</v>
      </c>
      <c r="E475" s="1">
        <v>250</v>
      </c>
      <c r="F475" s="54">
        <f t="shared" si="110"/>
        <v>265.22499999999997</v>
      </c>
      <c r="G475" s="54">
        <f t="shared" si="109"/>
        <v>278.48624999999998</v>
      </c>
      <c r="H475" s="71">
        <f t="shared" si="106"/>
        <v>313.29703124999997</v>
      </c>
      <c r="I475" s="71">
        <f t="shared" si="108"/>
        <v>319.56297187499996</v>
      </c>
      <c r="J475" s="71">
        <f t="shared" si="114"/>
        <v>351.51926906249997</v>
      </c>
      <c r="K475" s="71">
        <f t="shared" si="112"/>
        <v>375.77409862781246</v>
      </c>
      <c r="L475" s="71">
        <f t="shared" si="111"/>
        <v>394.56280355920308</v>
      </c>
      <c r="M475" s="71">
        <f t="shared" si="113"/>
        <v>406.39968766597917</v>
      </c>
      <c r="N475" s="71">
        <f t="shared" si="105"/>
        <v>457.1996486242266</v>
      </c>
      <c r="O475" s="21">
        <v>7.4999999999999997E-2</v>
      </c>
      <c r="P475" s="1">
        <v>25</v>
      </c>
      <c r="Q475" s="2" t="s">
        <v>668</v>
      </c>
      <c r="R475" s="6" t="s">
        <v>219</v>
      </c>
    </row>
    <row r="476" spans="1:18" x14ac:dyDescent="0.2">
      <c r="A476" s="12" t="s">
        <v>1721</v>
      </c>
      <c r="C476" s="1" t="s">
        <v>2535</v>
      </c>
      <c r="D476" s="1" t="s">
        <v>987</v>
      </c>
      <c r="E476" s="1">
        <v>405</v>
      </c>
      <c r="F476" s="54">
        <f t="shared" si="110"/>
        <v>429.66449999999998</v>
      </c>
      <c r="G476" s="54">
        <f t="shared" si="109"/>
        <v>451.14772499999998</v>
      </c>
      <c r="H476" s="71">
        <f t="shared" si="106"/>
        <v>507.54119062499996</v>
      </c>
      <c r="I476" s="71">
        <f t="shared" si="108"/>
        <v>517.69201443750001</v>
      </c>
      <c r="J476" s="71">
        <f t="shared" si="114"/>
        <v>569.46121588125004</v>
      </c>
      <c r="K476" s="71">
        <f t="shared" si="112"/>
        <v>608.75403977705628</v>
      </c>
      <c r="L476" s="71">
        <f t="shared" si="111"/>
        <v>639.19174176590911</v>
      </c>
      <c r="M476" s="71">
        <f t="shared" si="113"/>
        <v>658.36749401888642</v>
      </c>
      <c r="N476" s="71">
        <f t="shared" si="105"/>
        <v>740.66343077124725</v>
      </c>
      <c r="O476" s="21">
        <v>0.11799999999999999</v>
      </c>
      <c r="P476" s="1">
        <v>20</v>
      </c>
      <c r="Q476" s="2" t="s">
        <v>669</v>
      </c>
      <c r="R476" s="6" t="s">
        <v>219</v>
      </c>
    </row>
    <row r="477" spans="1:18" x14ac:dyDescent="0.2">
      <c r="A477" s="12" t="s">
        <v>1722</v>
      </c>
      <c r="C477" s="1" t="s">
        <v>2535</v>
      </c>
      <c r="D477" s="1" t="s">
        <v>988</v>
      </c>
      <c r="E477" s="1">
        <v>330</v>
      </c>
      <c r="F477" s="54">
        <f t="shared" si="110"/>
        <v>350.09699999999998</v>
      </c>
      <c r="G477" s="54">
        <f t="shared" si="109"/>
        <v>367.60185000000001</v>
      </c>
      <c r="H477" s="71">
        <f t="shared" si="106"/>
        <v>413.55208125000001</v>
      </c>
      <c r="I477" s="71">
        <f t="shared" si="108"/>
        <v>421.82312287500002</v>
      </c>
      <c r="J477" s="71">
        <f t="shared" si="114"/>
        <v>464.00543516250008</v>
      </c>
      <c r="K477" s="71">
        <f t="shared" si="112"/>
        <v>496.02181018871255</v>
      </c>
      <c r="L477" s="71">
        <f t="shared" si="111"/>
        <v>520.82290069814815</v>
      </c>
      <c r="M477" s="71">
        <f t="shared" si="113"/>
        <v>536.44758771909255</v>
      </c>
      <c r="N477" s="71">
        <f t="shared" si="105"/>
        <v>603.50353618397912</v>
      </c>
      <c r="O477" s="21">
        <v>0.1</v>
      </c>
      <c r="P477" s="1">
        <v>20</v>
      </c>
      <c r="Q477" s="2" t="s">
        <v>1641</v>
      </c>
      <c r="R477" s="6" t="s">
        <v>219</v>
      </c>
    </row>
    <row r="478" spans="1:18" x14ac:dyDescent="0.2">
      <c r="A478" s="12" t="s">
        <v>1723</v>
      </c>
      <c r="C478" s="1" t="s">
        <v>2535</v>
      </c>
      <c r="D478" s="1" t="s">
        <v>622</v>
      </c>
      <c r="E478" s="1">
        <v>330</v>
      </c>
      <c r="F478" s="54">
        <f t="shared" si="110"/>
        <v>350.09699999999998</v>
      </c>
      <c r="G478" s="54">
        <f t="shared" si="109"/>
        <v>367.60185000000001</v>
      </c>
      <c r="H478" s="71">
        <f t="shared" si="106"/>
        <v>413.55208125000001</v>
      </c>
      <c r="I478" s="71">
        <f t="shared" si="108"/>
        <v>421.82312287500002</v>
      </c>
      <c r="J478" s="71">
        <f t="shared" si="114"/>
        <v>464.00543516250008</v>
      </c>
      <c r="K478" s="71">
        <f t="shared" si="112"/>
        <v>496.02181018871255</v>
      </c>
      <c r="L478" s="71">
        <f t="shared" si="111"/>
        <v>520.82290069814815</v>
      </c>
      <c r="M478" s="71">
        <f t="shared" si="113"/>
        <v>536.44758771909255</v>
      </c>
      <c r="N478" s="71">
        <f t="shared" si="105"/>
        <v>603.50353618397912</v>
      </c>
      <c r="O478" s="21">
        <v>8.2000000000000017E-2</v>
      </c>
      <c r="P478" s="1">
        <v>20</v>
      </c>
      <c r="Q478" s="2" t="s">
        <v>1642</v>
      </c>
      <c r="R478" s="6" t="s">
        <v>219</v>
      </c>
    </row>
    <row r="479" spans="1:18" x14ac:dyDescent="0.2">
      <c r="A479" s="12" t="s">
        <v>1724</v>
      </c>
      <c r="C479" s="1" t="s">
        <v>2535</v>
      </c>
      <c r="D479" s="1" t="s">
        <v>624</v>
      </c>
      <c r="E479" s="1">
        <v>435</v>
      </c>
      <c r="F479" s="54">
        <f t="shared" si="110"/>
        <v>461.49149999999997</v>
      </c>
      <c r="G479" s="54">
        <f t="shared" si="109"/>
        <v>484.56607500000001</v>
      </c>
      <c r="H479" s="71">
        <f t="shared" si="106"/>
        <v>545.13683437500003</v>
      </c>
      <c r="I479" s="71">
        <f t="shared" si="108"/>
        <v>556.03957106250004</v>
      </c>
      <c r="J479" s="71">
        <f t="shared" si="114"/>
        <v>611.64352816875009</v>
      </c>
      <c r="K479" s="71">
        <f t="shared" si="112"/>
        <v>653.84693161239386</v>
      </c>
      <c r="L479" s="71">
        <f t="shared" si="111"/>
        <v>686.53927819301362</v>
      </c>
      <c r="M479" s="71">
        <f t="shared" si="113"/>
        <v>707.13545653880408</v>
      </c>
      <c r="N479" s="71">
        <f t="shared" si="105"/>
        <v>795.52738860615455</v>
      </c>
      <c r="O479" s="21">
        <v>0.10299999999999999</v>
      </c>
      <c r="P479" s="1">
        <v>25</v>
      </c>
      <c r="Q479" s="2" t="s">
        <v>1643</v>
      </c>
      <c r="R479" s="6" t="s">
        <v>219</v>
      </c>
    </row>
    <row r="480" spans="1:18" x14ac:dyDescent="0.2">
      <c r="A480" s="12" t="s">
        <v>1725</v>
      </c>
      <c r="C480" s="1" t="s">
        <v>2536</v>
      </c>
      <c r="D480" s="1" t="s">
        <v>990</v>
      </c>
      <c r="E480" s="1">
        <v>585</v>
      </c>
      <c r="F480" s="54">
        <f t="shared" si="110"/>
        <v>620.62649999999996</v>
      </c>
      <c r="G480" s="54">
        <f t="shared" si="109"/>
        <v>651.657825</v>
      </c>
      <c r="H480" s="71">
        <f t="shared" si="106"/>
        <v>733.11505312500003</v>
      </c>
      <c r="I480" s="71">
        <f t="shared" si="108"/>
        <v>747.77735418750001</v>
      </c>
      <c r="J480" s="71">
        <f t="shared" si="114"/>
        <v>822.55508960625002</v>
      </c>
      <c r="K480" s="71">
        <f t="shared" si="112"/>
        <v>879.3113907890812</v>
      </c>
      <c r="L480" s="71">
        <f t="shared" si="111"/>
        <v>923.27696032853532</v>
      </c>
      <c r="M480" s="71">
        <f t="shared" si="113"/>
        <v>950.97526913839135</v>
      </c>
      <c r="N480" s="71">
        <f t="shared" ref="N480:N543" si="115">M480*1.125</f>
        <v>1069.8471777806903</v>
      </c>
      <c r="O480" s="21">
        <v>0.16200000000000001</v>
      </c>
      <c r="P480" s="1">
        <v>25</v>
      </c>
      <c r="Q480" s="2" t="s">
        <v>1644</v>
      </c>
      <c r="R480" s="6" t="s">
        <v>219</v>
      </c>
    </row>
    <row r="481" spans="1:18" x14ac:dyDescent="0.2">
      <c r="A481" s="12" t="s">
        <v>1726</v>
      </c>
      <c r="C481" s="1" t="s">
        <v>2537</v>
      </c>
      <c r="D481" s="1" t="s">
        <v>991</v>
      </c>
      <c r="E481" s="1">
        <v>550</v>
      </c>
      <c r="F481" s="54">
        <f t="shared" si="110"/>
        <v>583.495</v>
      </c>
      <c r="G481" s="54">
        <f t="shared" si="109"/>
        <v>612.66975000000002</v>
      </c>
      <c r="H481" s="71">
        <f t="shared" si="106"/>
        <v>689.25346875000002</v>
      </c>
      <c r="I481" s="71">
        <f t="shared" si="108"/>
        <v>703.03853812500006</v>
      </c>
      <c r="J481" s="71">
        <f t="shared" si="114"/>
        <v>773.34239193750011</v>
      </c>
      <c r="K481" s="71">
        <f t="shared" si="112"/>
        <v>826.7030169811876</v>
      </c>
      <c r="L481" s="71">
        <f t="shared" si="111"/>
        <v>868.03816783024706</v>
      </c>
      <c r="M481" s="71">
        <f t="shared" si="113"/>
        <v>894.07931286515452</v>
      </c>
      <c r="N481" s="71">
        <f t="shared" si="115"/>
        <v>1005.8392269732989</v>
      </c>
      <c r="O481" s="21">
        <v>0.152</v>
      </c>
      <c r="P481" s="1">
        <v>25</v>
      </c>
      <c r="Q481" s="2" t="s">
        <v>1645</v>
      </c>
      <c r="R481" s="6" t="s">
        <v>219</v>
      </c>
    </row>
    <row r="482" spans="1:18" x14ac:dyDescent="0.2">
      <c r="A482" s="12" t="s">
        <v>1727</v>
      </c>
      <c r="C482" s="1" t="s">
        <v>1741</v>
      </c>
      <c r="D482" s="1" t="s">
        <v>509</v>
      </c>
      <c r="E482" s="1">
        <v>100</v>
      </c>
      <c r="F482" s="54">
        <f t="shared" si="110"/>
        <v>106.08999999999999</v>
      </c>
      <c r="G482" s="54">
        <f t="shared" si="109"/>
        <v>111.39449999999999</v>
      </c>
      <c r="H482" s="71">
        <f t="shared" ref="H482:H547" si="116">G482*1.125</f>
        <v>125.31881249999999</v>
      </c>
      <c r="I482" s="71">
        <f t="shared" si="108"/>
        <v>127.82518875</v>
      </c>
      <c r="J482" s="71">
        <f t="shared" si="114"/>
        <v>140.60770762500002</v>
      </c>
      <c r="K482" s="71">
        <f t="shared" si="112"/>
        <v>150.30963945112501</v>
      </c>
      <c r="L482" s="71">
        <f>K482*1.2</f>
        <v>180.37156734135002</v>
      </c>
      <c r="M482" s="71">
        <f t="shared" si="113"/>
        <v>185.78271436159051</v>
      </c>
      <c r="N482" s="71">
        <f t="shared" si="115"/>
        <v>209.00555365678932</v>
      </c>
      <c r="O482" s="21">
        <v>5.2999999999999999E-2</v>
      </c>
      <c r="P482" s="1">
        <v>20</v>
      </c>
      <c r="Q482" s="2" t="s">
        <v>1299</v>
      </c>
      <c r="R482" s="6" t="s">
        <v>190</v>
      </c>
    </row>
    <row r="483" spans="1:18" x14ac:dyDescent="0.2">
      <c r="A483" s="12" t="s">
        <v>1728</v>
      </c>
      <c r="C483" s="1" t="s">
        <v>1741</v>
      </c>
      <c r="D483" s="1" t="s">
        <v>510</v>
      </c>
      <c r="E483" s="1">
        <v>100</v>
      </c>
      <c r="F483" s="54">
        <f t="shared" si="110"/>
        <v>106.08999999999999</v>
      </c>
      <c r="G483" s="54">
        <f t="shared" si="109"/>
        <v>111.39449999999999</v>
      </c>
      <c r="H483" s="71">
        <f t="shared" si="116"/>
        <v>125.31881249999999</v>
      </c>
      <c r="I483" s="71">
        <f t="shared" si="108"/>
        <v>127.82518875</v>
      </c>
      <c r="J483" s="71">
        <f t="shared" si="114"/>
        <v>140.60770762500002</v>
      </c>
      <c r="K483" s="71">
        <f t="shared" si="112"/>
        <v>150.30963945112501</v>
      </c>
      <c r="L483" s="71">
        <f>K483*1.2</f>
        <v>180.37156734135002</v>
      </c>
      <c r="M483" s="71">
        <f t="shared" si="113"/>
        <v>185.78271436159051</v>
      </c>
      <c r="N483" s="71">
        <f t="shared" si="115"/>
        <v>209.00555365678932</v>
      </c>
      <c r="O483" s="21">
        <v>4.9000000000000002E-2</v>
      </c>
      <c r="P483" s="1">
        <v>20</v>
      </c>
      <c r="Q483" s="2" t="s">
        <v>1300</v>
      </c>
      <c r="R483" s="6" t="s">
        <v>190</v>
      </c>
    </row>
    <row r="484" spans="1:18" x14ac:dyDescent="0.2">
      <c r="A484" s="12" t="s">
        <v>1729</v>
      </c>
      <c r="C484" s="1" t="s">
        <v>1741</v>
      </c>
      <c r="D484" s="1" t="s">
        <v>511</v>
      </c>
      <c r="E484" s="1">
        <v>245</v>
      </c>
      <c r="F484" s="54">
        <f t="shared" si="110"/>
        <v>259.9205</v>
      </c>
      <c r="G484" s="54">
        <f t="shared" si="109"/>
        <v>272.91652500000004</v>
      </c>
      <c r="H484" s="71">
        <f t="shared" si="116"/>
        <v>307.03109062500005</v>
      </c>
      <c r="I484" s="71">
        <f t="shared" si="108"/>
        <v>313.17171243750005</v>
      </c>
      <c r="J484" s="71">
        <f t="shared" si="114"/>
        <v>344.48888368125006</v>
      </c>
      <c r="K484" s="71">
        <f t="shared" si="112"/>
        <v>368.25861665525628</v>
      </c>
      <c r="L484" s="71">
        <f t="shared" si="111"/>
        <v>386.67154748801909</v>
      </c>
      <c r="M484" s="71">
        <f t="shared" si="113"/>
        <v>398.27169391265966</v>
      </c>
      <c r="N484" s="71">
        <f t="shared" si="115"/>
        <v>448.05565565174209</v>
      </c>
      <c r="O484" s="21">
        <v>0.114</v>
      </c>
      <c r="P484" s="1">
        <v>20</v>
      </c>
      <c r="Q484" s="2" t="s">
        <v>1301</v>
      </c>
      <c r="R484" s="6" t="s">
        <v>190</v>
      </c>
    </row>
    <row r="485" spans="1:18" x14ac:dyDescent="0.2">
      <c r="A485" s="12" t="s">
        <v>1730</v>
      </c>
      <c r="C485" s="1" t="s">
        <v>1741</v>
      </c>
      <c r="D485" s="1" t="s">
        <v>1363</v>
      </c>
      <c r="E485" s="1">
        <v>180</v>
      </c>
      <c r="F485" s="54">
        <f t="shared" si="110"/>
        <v>190.96199999999999</v>
      </c>
      <c r="G485" s="54">
        <f t="shared" si="109"/>
        <v>200.51009999999999</v>
      </c>
      <c r="H485" s="71">
        <f t="shared" si="116"/>
        <v>225.57386249999999</v>
      </c>
      <c r="I485" s="71">
        <f t="shared" si="108"/>
        <v>230.08533975</v>
      </c>
      <c r="J485" s="71">
        <f t="shared" si="114"/>
        <v>253.09387372500004</v>
      </c>
      <c r="K485" s="71">
        <f t="shared" si="112"/>
        <v>270.55735101202504</v>
      </c>
      <c r="L485" s="71">
        <f t="shared" si="111"/>
        <v>284.08521856262632</v>
      </c>
      <c r="M485" s="71">
        <f t="shared" si="113"/>
        <v>292.60777511950511</v>
      </c>
      <c r="N485" s="71">
        <f t="shared" si="115"/>
        <v>329.18374700944327</v>
      </c>
      <c r="O485" s="21">
        <v>5.4000000000000006E-2</v>
      </c>
      <c r="P485" s="1">
        <v>25</v>
      </c>
      <c r="Q485" s="2" t="s">
        <v>1302</v>
      </c>
      <c r="R485" s="6" t="s">
        <v>190</v>
      </c>
    </row>
    <row r="486" spans="1:18" x14ac:dyDescent="0.2">
      <c r="A486" s="12" t="s">
        <v>1731</v>
      </c>
      <c r="C486" s="1" t="s">
        <v>1741</v>
      </c>
      <c r="D486" s="1" t="s">
        <v>1364</v>
      </c>
      <c r="E486" s="1">
        <v>235</v>
      </c>
      <c r="F486" s="54">
        <f t="shared" si="110"/>
        <v>249.3115</v>
      </c>
      <c r="G486" s="54">
        <f t="shared" si="109"/>
        <v>261.77707500000002</v>
      </c>
      <c r="H486" s="71">
        <f t="shared" si="116"/>
        <v>294.49920937500002</v>
      </c>
      <c r="I486" s="71">
        <f t="shared" si="108"/>
        <v>300.38919356250005</v>
      </c>
      <c r="J486" s="71">
        <f t="shared" si="114"/>
        <v>330.42811291875006</v>
      </c>
      <c r="K486" s="71">
        <f t="shared" si="112"/>
        <v>353.22765271014379</v>
      </c>
      <c r="L486" s="71">
        <f t="shared" si="111"/>
        <v>370.889035345651</v>
      </c>
      <c r="M486" s="71">
        <f t="shared" si="113"/>
        <v>382.01570640602051</v>
      </c>
      <c r="N486" s="71">
        <f t="shared" si="115"/>
        <v>429.76766970677306</v>
      </c>
      <c r="O486" s="21">
        <v>8.6999999999999994E-2</v>
      </c>
      <c r="P486" s="1">
        <v>25</v>
      </c>
      <c r="Q486" s="2" t="s">
        <v>1303</v>
      </c>
      <c r="R486" s="6" t="s">
        <v>190</v>
      </c>
    </row>
    <row r="487" spans="1:18" x14ac:dyDescent="0.2">
      <c r="A487" s="12" t="s">
        <v>1732</v>
      </c>
      <c r="C487" s="1" t="s">
        <v>1742</v>
      </c>
      <c r="D487" s="1" t="s">
        <v>509</v>
      </c>
      <c r="E487" s="1">
        <v>260</v>
      </c>
      <c r="F487" s="54">
        <f t="shared" si="110"/>
        <v>275.834</v>
      </c>
      <c r="G487" s="54">
        <f t="shared" si="109"/>
        <v>289.62569999999999</v>
      </c>
      <c r="H487" s="71">
        <f t="shared" si="116"/>
        <v>325.8289125</v>
      </c>
      <c r="I487" s="71">
        <f t="shared" si="108"/>
        <v>332.34549075000001</v>
      </c>
      <c r="J487" s="71">
        <f t="shared" si="114"/>
        <v>365.58003982500003</v>
      </c>
      <c r="K487" s="71">
        <f t="shared" si="112"/>
        <v>390.80506257292501</v>
      </c>
      <c r="L487" s="71">
        <f t="shared" si="111"/>
        <v>410.34531570157128</v>
      </c>
      <c r="M487" s="71">
        <f t="shared" si="113"/>
        <v>422.65567517261843</v>
      </c>
      <c r="N487" s="71">
        <f t="shared" si="115"/>
        <v>475.48763456919573</v>
      </c>
      <c r="O487" s="21">
        <v>8.6999999999999994E-2</v>
      </c>
      <c r="P487" s="1">
        <v>25</v>
      </c>
      <c r="Q487" s="2" t="s">
        <v>1304</v>
      </c>
      <c r="R487" s="6" t="s">
        <v>219</v>
      </c>
    </row>
    <row r="488" spans="1:18" x14ac:dyDescent="0.2">
      <c r="A488" s="12" t="s">
        <v>1733</v>
      </c>
      <c r="C488" s="1" t="s">
        <v>1742</v>
      </c>
      <c r="D488" s="1" t="s">
        <v>510</v>
      </c>
      <c r="E488" s="1">
        <v>230</v>
      </c>
      <c r="F488" s="54">
        <f t="shared" si="110"/>
        <v>244.00699999999998</v>
      </c>
      <c r="G488" s="54">
        <f t="shared" si="109"/>
        <v>256.20734999999996</v>
      </c>
      <c r="H488" s="71">
        <f t="shared" si="116"/>
        <v>288.23326874999998</v>
      </c>
      <c r="I488" s="71">
        <f t="shared" si="108"/>
        <v>293.99793412499997</v>
      </c>
      <c r="J488" s="71">
        <f t="shared" si="114"/>
        <v>323.39772753749997</v>
      </c>
      <c r="K488" s="71">
        <f t="shared" si="112"/>
        <v>345.71217073758748</v>
      </c>
      <c r="L488" s="71">
        <f t="shared" si="111"/>
        <v>362.99777927446689</v>
      </c>
      <c r="M488" s="71">
        <f t="shared" si="113"/>
        <v>373.88771265270088</v>
      </c>
      <c r="N488" s="71">
        <f t="shared" si="115"/>
        <v>420.62367673428849</v>
      </c>
      <c r="O488" s="21">
        <v>0.08</v>
      </c>
      <c r="P488" s="1">
        <v>20</v>
      </c>
      <c r="Q488" s="2" t="s">
        <v>1305</v>
      </c>
      <c r="R488" s="6" t="s">
        <v>219</v>
      </c>
    </row>
    <row r="489" spans="1:18" x14ac:dyDescent="0.2">
      <c r="A489" s="12" t="s">
        <v>1734</v>
      </c>
      <c r="C489" s="1" t="s">
        <v>1742</v>
      </c>
      <c r="D489" s="1" t="s">
        <v>511</v>
      </c>
      <c r="E489" s="1">
        <v>480</v>
      </c>
      <c r="F489" s="54">
        <f t="shared" si="110"/>
        <v>509.23199999999997</v>
      </c>
      <c r="G489" s="54">
        <f t="shared" si="109"/>
        <v>534.69359999999995</v>
      </c>
      <c r="H489" s="71">
        <f t="shared" si="116"/>
        <v>601.5302999999999</v>
      </c>
      <c r="I489" s="71">
        <f t="shared" si="108"/>
        <v>613.56090599999993</v>
      </c>
      <c r="J489" s="71">
        <f t="shared" si="114"/>
        <v>674.91699659999995</v>
      </c>
      <c r="K489" s="71">
        <f t="shared" si="112"/>
        <v>721.48626936539995</v>
      </c>
      <c r="L489" s="71">
        <f t="shared" si="111"/>
        <v>757.56058283366997</v>
      </c>
      <c r="M489" s="71">
        <f t="shared" si="113"/>
        <v>780.28740031868006</v>
      </c>
      <c r="N489" s="71">
        <f t="shared" si="115"/>
        <v>877.82332535851504</v>
      </c>
      <c r="O489" s="21">
        <v>0.13300000000000001</v>
      </c>
      <c r="P489" s="1">
        <v>20</v>
      </c>
      <c r="Q489" s="2" t="s">
        <v>1306</v>
      </c>
      <c r="R489" s="6" t="s">
        <v>219</v>
      </c>
    </row>
    <row r="490" spans="1:18" x14ac:dyDescent="0.2">
      <c r="A490" s="12" t="s">
        <v>1735</v>
      </c>
      <c r="C490" s="1" t="s">
        <v>1743</v>
      </c>
      <c r="D490" s="1" t="s">
        <v>322</v>
      </c>
      <c r="E490" s="1">
        <v>250</v>
      </c>
      <c r="F490" s="54">
        <f t="shared" si="110"/>
        <v>265.22499999999997</v>
      </c>
      <c r="G490" s="54">
        <f t="shared" si="109"/>
        <v>278.48624999999998</v>
      </c>
      <c r="H490" s="71">
        <f t="shared" si="116"/>
        <v>313.29703124999997</v>
      </c>
      <c r="I490" s="71">
        <f t="shared" si="108"/>
        <v>319.56297187499996</v>
      </c>
      <c r="J490" s="71">
        <f t="shared" si="114"/>
        <v>351.51926906249997</v>
      </c>
      <c r="K490" s="71">
        <f t="shared" si="112"/>
        <v>375.77409862781246</v>
      </c>
      <c r="L490" s="71">
        <f t="shared" si="111"/>
        <v>394.56280355920308</v>
      </c>
      <c r="M490" s="71">
        <f t="shared" si="113"/>
        <v>406.39968766597917</v>
      </c>
      <c r="N490" s="71">
        <f t="shared" si="115"/>
        <v>457.1996486242266</v>
      </c>
      <c r="O490" s="21">
        <v>9.0999999999999998E-2</v>
      </c>
      <c r="P490" s="1">
        <v>25</v>
      </c>
      <c r="Q490" s="2" t="s">
        <v>1307</v>
      </c>
      <c r="R490" s="6" t="s">
        <v>219</v>
      </c>
    </row>
    <row r="491" spans="1:18" s="3" customFormat="1" x14ac:dyDescent="0.2">
      <c r="A491" s="82" t="s">
        <v>1736</v>
      </c>
      <c r="B491" s="82"/>
      <c r="C491" s="3" t="s">
        <v>1743</v>
      </c>
      <c r="D491" s="3" t="s">
        <v>323</v>
      </c>
      <c r="E491" s="3">
        <v>200</v>
      </c>
      <c r="F491" s="55">
        <f t="shared" si="110"/>
        <v>212.17999999999998</v>
      </c>
      <c r="G491" s="55">
        <f t="shared" si="109"/>
        <v>222.78899999999999</v>
      </c>
      <c r="H491" s="71">
        <f t="shared" si="116"/>
        <v>250.63762499999999</v>
      </c>
      <c r="I491" s="71">
        <f t="shared" si="108"/>
        <v>255.65037749999999</v>
      </c>
      <c r="J491" s="70">
        <f t="shared" si="114"/>
        <v>281.21541525000004</v>
      </c>
      <c r="K491" s="70">
        <v>300</v>
      </c>
      <c r="L491" s="70">
        <v>315</v>
      </c>
      <c r="M491" s="70">
        <f t="shared" si="113"/>
        <v>324.45</v>
      </c>
      <c r="N491" s="70">
        <f t="shared" si="115"/>
        <v>365.00624999999997</v>
      </c>
      <c r="O491" s="22">
        <v>8.5999999999999993E-2</v>
      </c>
      <c r="P491" s="3">
        <v>20</v>
      </c>
      <c r="Q491" s="4" t="s">
        <v>1308</v>
      </c>
      <c r="R491" s="5" t="s">
        <v>219</v>
      </c>
    </row>
    <row r="492" spans="1:18" x14ac:dyDescent="0.2">
      <c r="A492" s="12" t="s">
        <v>1737</v>
      </c>
      <c r="C492" s="1" t="s">
        <v>1743</v>
      </c>
      <c r="D492" s="1" t="s">
        <v>324</v>
      </c>
      <c r="E492" s="1">
        <v>550</v>
      </c>
      <c r="F492" s="54">
        <f t="shared" si="110"/>
        <v>583.495</v>
      </c>
      <c r="G492" s="54">
        <f t="shared" si="109"/>
        <v>612.66975000000002</v>
      </c>
      <c r="H492" s="71">
        <f t="shared" si="116"/>
        <v>689.25346875000002</v>
      </c>
      <c r="I492" s="71">
        <f t="shared" si="108"/>
        <v>703.03853812500006</v>
      </c>
      <c r="J492" s="71">
        <f t="shared" si="114"/>
        <v>773.34239193750011</v>
      </c>
      <c r="K492" s="71">
        <f t="shared" si="112"/>
        <v>826.7030169811876</v>
      </c>
      <c r="L492" s="71">
        <f t="shared" si="111"/>
        <v>868.03816783024706</v>
      </c>
      <c r="M492" s="71">
        <f t="shared" si="113"/>
        <v>894.07931286515452</v>
      </c>
      <c r="N492" s="71">
        <f t="shared" si="115"/>
        <v>1005.8392269732989</v>
      </c>
      <c r="O492" s="21">
        <v>0.17800000000000002</v>
      </c>
      <c r="P492" s="1">
        <v>25</v>
      </c>
      <c r="Q492" s="2" t="s">
        <v>1309</v>
      </c>
      <c r="R492" s="6" t="s">
        <v>219</v>
      </c>
    </row>
    <row r="493" spans="1:18" x14ac:dyDescent="0.2">
      <c r="A493" s="11" t="s">
        <v>1738</v>
      </c>
      <c r="B493" s="11"/>
      <c r="C493" s="3" t="s">
        <v>1744</v>
      </c>
      <c r="D493" s="3" t="s">
        <v>1491</v>
      </c>
      <c r="E493" s="3">
        <v>265</v>
      </c>
      <c r="F493" s="55">
        <f t="shared" si="110"/>
        <v>281.13849999999996</v>
      </c>
      <c r="G493" s="55">
        <f t="shared" si="109"/>
        <v>295.195425</v>
      </c>
      <c r="H493" s="71">
        <f t="shared" si="116"/>
        <v>332.09485312499999</v>
      </c>
      <c r="I493" s="71">
        <f t="shared" si="108"/>
        <v>338.73675018749998</v>
      </c>
      <c r="J493" s="70">
        <f t="shared" si="114"/>
        <v>372.61042520625</v>
      </c>
      <c r="K493" s="70">
        <v>395</v>
      </c>
      <c r="L493" s="70">
        <v>415</v>
      </c>
      <c r="M493" s="70">
        <f t="shared" si="113"/>
        <v>427.45</v>
      </c>
      <c r="N493" s="70">
        <f t="shared" si="115"/>
        <v>480.88124999999997</v>
      </c>
      <c r="O493" s="22">
        <v>0.10100000000000002</v>
      </c>
      <c r="P493" s="3">
        <v>1</v>
      </c>
      <c r="Q493" s="4" t="s">
        <v>1310</v>
      </c>
      <c r="R493" s="5" t="s">
        <v>196</v>
      </c>
    </row>
    <row r="494" spans="1:18" x14ac:dyDescent="0.2">
      <c r="A494" s="12" t="s">
        <v>238</v>
      </c>
      <c r="C494" s="1" t="s">
        <v>240</v>
      </c>
      <c r="D494" s="1" t="s">
        <v>2254</v>
      </c>
      <c r="E494" s="1">
        <v>740</v>
      </c>
      <c r="F494" s="54">
        <f t="shared" si="110"/>
        <v>785.06599999999992</v>
      </c>
      <c r="G494" s="54">
        <f t="shared" si="109"/>
        <v>824.3193</v>
      </c>
      <c r="H494" s="71">
        <f t="shared" si="116"/>
        <v>927.35921250000001</v>
      </c>
      <c r="I494" s="71">
        <f t="shared" si="108"/>
        <v>945.90639675</v>
      </c>
      <c r="J494" s="71">
        <f t="shared" si="114"/>
        <v>1040.497036425</v>
      </c>
      <c r="K494" s="71">
        <f t="shared" si="112"/>
        <v>1112.2913319383249</v>
      </c>
      <c r="L494" s="71">
        <f t="shared" si="111"/>
        <v>1167.9058985352412</v>
      </c>
      <c r="M494" s="71">
        <f t="shared" si="113"/>
        <v>1202.9430754912985</v>
      </c>
      <c r="N494" s="71">
        <f t="shared" si="115"/>
        <v>1353.3109599277109</v>
      </c>
      <c r="O494" s="21">
        <v>0.192</v>
      </c>
      <c r="P494" s="1">
        <v>1</v>
      </c>
      <c r="Q494" s="2" t="s">
        <v>239</v>
      </c>
      <c r="R494" s="6" t="s">
        <v>195</v>
      </c>
    </row>
    <row r="495" spans="1:18" x14ac:dyDescent="0.2">
      <c r="A495" s="12" t="s">
        <v>1739</v>
      </c>
      <c r="C495" s="1" t="s">
        <v>1745</v>
      </c>
      <c r="D495" s="1" t="s">
        <v>992</v>
      </c>
      <c r="E495" s="1">
        <v>320</v>
      </c>
      <c r="F495" s="54">
        <f t="shared" si="110"/>
        <v>339.488</v>
      </c>
      <c r="G495" s="54">
        <f t="shared" si="109"/>
        <v>356.4624</v>
      </c>
      <c r="H495" s="71">
        <f t="shared" si="116"/>
        <v>401.02019999999999</v>
      </c>
      <c r="I495" s="71">
        <f t="shared" si="108"/>
        <v>409.04060399999997</v>
      </c>
      <c r="J495" s="71">
        <f t="shared" si="114"/>
        <v>449.94466440000002</v>
      </c>
      <c r="K495" s="71">
        <f t="shared" si="112"/>
        <v>480.9908462436</v>
      </c>
      <c r="L495" s="71">
        <f t="shared" si="111"/>
        <v>505.04038855578</v>
      </c>
      <c r="M495" s="71">
        <f t="shared" si="113"/>
        <v>520.19160021245341</v>
      </c>
      <c r="N495" s="71">
        <f t="shared" si="115"/>
        <v>585.2155502390101</v>
      </c>
      <c r="O495" s="21">
        <v>8.4000000000000005E-2</v>
      </c>
      <c r="P495" s="1">
        <v>25</v>
      </c>
      <c r="Q495" s="2" t="s">
        <v>1311</v>
      </c>
      <c r="R495" s="6" t="s">
        <v>219</v>
      </c>
    </row>
    <row r="496" spans="1:18" x14ac:dyDescent="0.2">
      <c r="A496" s="12" t="s">
        <v>1740</v>
      </c>
      <c r="C496" s="1" t="s">
        <v>1741</v>
      </c>
      <c r="D496" s="1" t="s">
        <v>1919</v>
      </c>
      <c r="E496" s="1">
        <v>215</v>
      </c>
      <c r="F496" s="54">
        <f t="shared" si="110"/>
        <v>228.09349999999998</v>
      </c>
      <c r="G496" s="54">
        <f t="shared" si="109"/>
        <v>239.49817499999997</v>
      </c>
      <c r="H496" s="71">
        <f t="shared" si="116"/>
        <v>269.43544687499997</v>
      </c>
      <c r="I496" s="71">
        <f t="shared" si="108"/>
        <v>274.82415581249995</v>
      </c>
      <c r="J496" s="71">
        <f t="shared" si="114"/>
        <v>302.30657139374995</v>
      </c>
      <c r="K496" s="71">
        <f t="shared" si="112"/>
        <v>323.16572481991869</v>
      </c>
      <c r="L496" s="71">
        <f t="shared" si="111"/>
        <v>339.32401106091464</v>
      </c>
      <c r="M496" s="71">
        <f t="shared" si="113"/>
        <v>349.50373139274211</v>
      </c>
      <c r="N496" s="71">
        <f t="shared" si="115"/>
        <v>393.1916978168349</v>
      </c>
      <c r="O496" s="21">
        <v>5.5E-2</v>
      </c>
      <c r="P496" s="1">
        <v>20</v>
      </c>
      <c r="Q496" s="2" t="s">
        <v>1312</v>
      </c>
      <c r="R496" s="6" t="s">
        <v>190</v>
      </c>
    </row>
    <row r="497" spans="1:18" x14ac:dyDescent="0.2">
      <c r="A497" s="9" t="s">
        <v>2333</v>
      </c>
      <c r="B497" s="9"/>
      <c r="C497" s="7" t="s">
        <v>1217</v>
      </c>
      <c r="D497" s="7" t="s">
        <v>1218</v>
      </c>
      <c r="E497" s="1">
        <v>315</v>
      </c>
      <c r="F497" s="54">
        <f t="shared" si="110"/>
        <v>334.18349999999998</v>
      </c>
      <c r="G497" s="54">
        <f t="shared" si="109"/>
        <v>350.892675</v>
      </c>
      <c r="H497" s="71">
        <f t="shared" si="116"/>
        <v>394.754259375</v>
      </c>
      <c r="I497" s="71">
        <f t="shared" si="108"/>
        <v>402.6493445625</v>
      </c>
      <c r="J497" s="71">
        <f t="shared" si="114"/>
        <v>442.91427901875005</v>
      </c>
      <c r="K497" s="71">
        <f t="shared" si="112"/>
        <v>473.47536427104376</v>
      </c>
      <c r="L497" s="71">
        <f t="shared" si="111"/>
        <v>497.14913248459595</v>
      </c>
      <c r="M497" s="71">
        <f t="shared" si="113"/>
        <v>512.06360645913389</v>
      </c>
      <c r="N497" s="71">
        <f t="shared" si="115"/>
        <v>576.07155726652559</v>
      </c>
      <c r="O497" s="21">
        <v>0.03</v>
      </c>
      <c r="P497" s="1">
        <v>1</v>
      </c>
      <c r="Q497" s="2" t="s">
        <v>2334</v>
      </c>
      <c r="R497" s="6" t="s">
        <v>188</v>
      </c>
    </row>
    <row r="498" spans="1:18" x14ac:dyDescent="0.2">
      <c r="A498" s="9" t="s">
        <v>2335</v>
      </c>
      <c r="B498" s="9"/>
      <c r="C498" s="7" t="s">
        <v>1217</v>
      </c>
      <c r="D498" s="7" t="s">
        <v>1219</v>
      </c>
      <c r="E498" s="1">
        <v>315</v>
      </c>
      <c r="F498" s="54">
        <f t="shared" si="110"/>
        <v>334.18349999999998</v>
      </c>
      <c r="G498" s="54">
        <f t="shared" si="109"/>
        <v>350.892675</v>
      </c>
      <c r="H498" s="71">
        <f t="shared" si="116"/>
        <v>394.754259375</v>
      </c>
      <c r="I498" s="71">
        <f t="shared" si="108"/>
        <v>402.6493445625</v>
      </c>
      <c r="J498" s="71">
        <f t="shared" si="114"/>
        <v>442.91427901875005</v>
      </c>
      <c r="K498" s="71">
        <f t="shared" si="112"/>
        <v>473.47536427104376</v>
      </c>
      <c r="L498" s="71">
        <f t="shared" si="111"/>
        <v>497.14913248459595</v>
      </c>
      <c r="M498" s="71">
        <f t="shared" si="113"/>
        <v>512.06360645913389</v>
      </c>
      <c r="N498" s="71">
        <f t="shared" si="115"/>
        <v>576.07155726652559</v>
      </c>
      <c r="O498" s="21">
        <v>2.8000000000000004E-2</v>
      </c>
      <c r="P498" s="1">
        <v>1</v>
      </c>
      <c r="Q498" s="2" t="s">
        <v>2336</v>
      </c>
      <c r="R498" s="6" t="s">
        <v>188</v>
      </c>
    </row>
    <row r="499" spans="1:18" x14ac:dyDescent="0.2">
      <c r="A499" s="9" t="s">
        <v>2337</v>
      </c>
      <c r="B499" s="9"/>
      <c r="C499" s="7" t="s">
        <v>1217</v>
      </c>
      <c r="D499" s="7" t="s">
        <v>1220</v>
      </c>
      <c r="E499" s="1">
        <v>315</v>
      </c>
      <c r="F499" s="54">
        <f t="shared" si="110"/>
        <v>334.18349999999998</v>
      </c>
      <c r="G499" s="54">
        <f t="shared" si="109"/>
        <v>350.892675</v>
      </c>
      <c r="H499" s="71">
        <f t="shared" si="116"/>
        <v>394.754259375</v>
      </c>
      <c r="I499" s="71">
        <f t="shared" si="108"/>
        <v>402.6493445625</v>
      </c>
      <c r="J499" s="71">
        <f t="shared" si="114"/>
        <v>442.91427901875005</v>
      </c>
      <c r="K499" s="71">
        <f t="shared" si="112"/>
        <v>473.47536427104376</v>
      </c>
      <c r="L499" s="71">
        <f t="shared" si="111"/>
        <v>497.14913248459595</v>
      </c>
      <c r="M499" s="71">
        <f t="shared" si="113"/>
        <v>512.06360645913389</v>
      </c>
      <c r="N499" s="71">
        <f t="shared" si="115"/>
        <v>576.07155726652559</v>
      </c>
      <c r="O499" s="21">
        <v>2.9000000000000005E-2</v>
      </c>
      <c r="P499" s="1">
        <v>1</v>
      </c>
      <c r="Q499" s="2" t="s">
        <v>2338</v>
      </c>
      <c r="R499" s="6" t="s">
        <v>188</v>
      </c>
    </row>
    <row r="500" spans="1:18" x14ac:dyDescent="0.2">
      <c r="A500" s="9" t="s">
        <v>2339</v>
      </c>
      <c r="B500" s="9"/>
      <c r="C500" s="7" t="s">
        <v>1217</v>
      </c>
      <c r="D500" s="7" t="s">
        <v>1221</v>
      </c>
      <c r="E500" s="1">
        <v>330</v>
      </c>
      <c r="F500" s="54">
        <f t="shared" si="110"/>
        <v>350.09699999999998</v>
      </c>
      <c r="G500" s="54">
        <f t="shared" si="109"/>
        <v>367.60185000000001</v>
      </c>
      <c r="H500" s="71">
        <f t="shared" si="116"/>
        <v>413.55208125000001</v>
      </c>
      <c r="I500" s="71">
        <f t="shared" si="108"/>
        <v>421.82312287500002</v>
      </c>
      <c r="J500" s="71">
        <f t="shared" si="114"/>
        <v>464.00543516250008</v>
      </c>
      <c r="K500" s="71">
        <f t="shared" si="112"/>
        <v>496.02181018871255</v>
      </c>
      <c r="L500" s="71">
        <f>K500*1.2</f>
        <v>595.22617222645499</v>
      </c>
      <c r="M500" s="71">
        <f t="shared" si="113"/>
        <v>613.08295739324865</v>
      </c>
      <c r="N500" s="71">
        <f t="shared" si="115"/>
        <v>689.71832706740474</v>
      </c>
      <c r="O500" s="21">
        <v>4.4999999999999998E-2</v>
      </c>
      <c r="P500" s="1">
        <v>1</v>
      </c>
      <c r="Q500" s="2" t="s">
        <v>2340</v>
      </c>
      <c r="R500" s="6" t="s">
        <v>219</v>
      </c>
    </row>
    <row r="501" spans="1:18" x14ac:dyDescent="0.2">
      <c r="A501" s="9" t="s">
        <v>2341</v>
      </c>
      <c r="B501" s="9"/>
      <c r="C501" s="7" t="s">
        <v>1217</v>
      </c>
      <c r="D501" s="7" t="s">
        <v>1222</v>
      </c>
      <c r="E501" s="1">
        <v>330</v>
      </c>
      <c r="F501" s="54">
        <f t="shared" si="110"/>
        <v>350.09699999999998</v>
      </c>
      <c r="G501" s="54">
        <f t="shared" si="109"/>
        <v>367.60185000000001</v>
      </c>
      <c r="H501" s="71">
        <f t="shared" si="116"/>
        <v>413.55208125000001</v>
      </c>
      <c r="I501" s="71">
        <f t="shared" si="108"/>
        <v>421.82312287500002</v>
      </c>
      <c r="J501" s="71">
        <f t="shared" si="114"/>
        <v>464.00543516250008</v>
      </c>
      <c r="K501" s="71">
        <f t="shared" si="112"/>
        <v>496.02181018871255</v>
      </c>
      <c r="L501" s="71">
        <f t="shared" ref="L501:L502" si="117">K501*1.2</f>
        <v>595.22617222645499</v>
      </c>
      <c r="M501" s="71">
        <f t="shared" si="113"/>
        <v>613.08295739324865</v>
      </c>
      <c r="N501" s="71">
        <f t="shared" si="115"/>
        <v>689.71832706740474</v>
      </c>
      <c r="O501" s="21">
        <v>4.5999999999999999E-2</v>
      </c>
      <c r="P501" s="1">
        <v>1</v>
      </c>
      <c r="Q501" s="2" t="s">
        <v>2342</v>
      </c>
      <c r="R501" s="6" t="s">
        <v>219</v>
      </c>
    </row>
    <row r="502" spans="1:18" x14ac:dyDescent="0.2">
      <c r="A502" s="9" t="s">
        <v>2343</v>
      </c>
      <c r="B502" s="9"/>
      <c r="C502" s="7" t="s">
        <v>1217</v>
      </c>
      <c r="D502" s="7" t="s">
        <v>1223</v>
      </c>
      <c r="E502" s="1">
        <v>330</v>
      </c>
      <c r="F502" s="54">
        <f t="shared" si="110"/>
        <v>350.09699999999998</v>
      </c>
      <c r="G502" s="54">
        <f t="shared" si="109"/>
        <v>367.60185000000001</v>
      </c>
      <c r="H502" s="71">
        <f t="shared" si="116"/>
        <v>413.55208125000001</v>
      </c>
      <c r="I502" s="71">
        <f t="shared" si="108"/>
        <v>421.82312287500002</v>
      </c>
      <c r="J502" s="71">
        <f t="shared" si="114"/>
        <v>464.00543516250008</v>
      </c>
      <c r="K502" s="71">
        <f t="shared" si="112"/>
        <v>496.02181018871255</v>
      </c>
      <c r="L502" s="71">
        <f t="shared" si="117"/>
        <v>595.22617222645499</v>
      </c>
      <c r="M502" s="71">
        <f t="shared" si="113"/>
        <v>613.08295739324865</v>
      </c>
      <c r="N502" s="71">
        <f t="shared" si="115"/>
        <v>689.71832706740474</v>
      </c>
      <c r="O502" s="21">
        <v>4.5999999999999999E-2</v>
      </c>
      <c r="P502" s="1">
        <v>1</v>
      </c>
      <c r="Q502" s="2" t="s">
        <v>2344</v>
      </c>
      <c r="R502" s="6" t="s">
        <v>219</v>
      </c>
    </row>
    <row r="503" spans="1:18" s="3" customFormat="1" x14ac:dyDescent="0.2">
      <c r="A503" s="13" t="s">
        <v>2347</v>
      </c>
      <c r="B503" s="13"/>
      <c r="C503" s="8" t="s">
        <v>266</v>
      </c>
      <c r="D503" s="8" t="s">
        <v>2157</v>
      </c>
      <c r="E503" s="3">
        <v>1235</v>
      </c>
      <c r="F503" s="55">
        <f t="shared" si="110"/>
        <v>1310.2114999999999</v>
      </c>
      <c r="G503" s="55">
        <f t="shared" si="109"/>
        <v>1375.7220749999999</v>
      </c>
      <c r="H503" s="70">
        <f t="shared" si="116"/>
        <v>1547.6873343749999</v>
      </c>
      <c r="I503" s="70">
        <f t="shared" si="108"/>
        <v>1578.6410810624998</v>
      </c>
      <c r="J503" s="70">
        <v>1735</v>
      </c>
      <c r="K503" s="70">
        <f t="shared" si="112"/>
        <v>1854.7149999999999</v>
      </c>
      <c r="L503" s="70">
        <v>1940</v>
      </c>
      <c r="M503" s="70">
        <f t="shared" si="113"/>
        <v>1998.2</v>
      </c>
      <c r="N503" s="70">
        <f t="shared" si="115"/>
        <v>2247.9749999999999</v>
      </c>
      <c r="O503" s="22">
        <v>0.20800000000000002</v>
      </c>
      <c r="P503" s="3">
        <v>1</v>
      </c>
      <c r="Q503" s="4" t="s">
        <v>712</v>
      </c>
      <c r="R503" s="38" t="s">
        <v>219</v>
      </c>
    </row>
    <row r="504" spans="1:18" x14ac:dyDescent="0.2">
      <c r="A504" s="9" t="s">
        <v>1512</v>
      </c>
      <c r="B504" s="9"/>
      <c r="C504" s="7" t="s">
        <v>1513</v>
      </c>
      <c r="D504" s="7" t="s">
        <v>1514</v>
      </c>
      <c r="E504" s="1">
        <v>1140</v>
      </c>
      <c r="F504" s="54">
        <f t="shared" si="110"/>
        <v>1209.4259999999999</v>
      </c>
      <c r="G504" s="54">
        <f t="shared" si="109"/>
        <v>1269.8973000000001</v>
      </c>
      <c r="H504" s="71">
        <f t="shared" si="116"/>
        <v>1428.6344625000002</v>
      </c>
      <c r="I504" s="71">
        <f t="shared" si="108"/>
        <v>1457.2071517500001</v>
      </c>
      <c r="J504" s="71">
        <f t="shared" si="114"/>
        <v>1602.9278669250002</v>
      </c>
      <c r="K504" s="71">
        <f t="shared" si="112"/>
        <v>1713.5298897428252</v>
      </c>
      <c r="L504" s="71">
        <f t="shared" si="111"/>
        <v>1799.2063842299665</v>
      </c>
      <c r="M504" s="71">
        <f t="shared" si="113"/>
        <v>1853.1825757568656</v>
      </c>
      <c r="N504" s="71">
        <f t="shared" si="115"/>
        <v>2084.8303977264736</v>
      </c>
      <c r="O504" s="21">
        <v>0.35799999999999998</v>
      </c>
      <c r="P504" s="1">
        <v>1</v>
      </c>
      <c r="Q504" s="2" t="s">
        <v>1515</v>
      </c>
      <c r="R504" s="6" t="s">
        <v>219</v>
      </c>
    </row>
    <row r="505" spans="1:18" x14ac:dyDescent="0.2">
      <c r="A505" s="12" t="s">
        <v>1165</v>
      </c>
      <c r="C505" s="1" t="s">
        <v>1746</v>
      </c>
      <c r="D505" s="1" t="s">
        <v>1063</v>
      </c>
      <c r="E505" s="1">
        <v>1070</v>
      </c>
      <c r="F505" s="54">
        <f t="shared" si="110"/>
        <v>1135.163</v>
      </c>
      <c r="G505" s="54">
        <f t="shared" si="109"/>
        <v>1191.9211500000001</v>
      </c>
      <c r="H505" s="71">
        <f t="shared" si="116"/>
        <v>1340.9112937500001</v>
      </c>
      <c r="I505" s="71">
        <f t="shared" si="108"/>
        <v>1367.7295196250002</v>
      </c>
      <c r="J505" s="71">
        <f t="shared" si="114"/>
        <v>1504.5024715875004</v>
      </c>
      <c r="K505" s="71">
        <f t="shared" si="112"/>
        <v>1608.3131421270377</v>
      </c>
      <c r="L505" s="71">
        <f t="shared" si="111"/>
        <v>1688.7287992333897</v>
      </c>
      <c r="M505" s="71">
        <f t="shared" si="113"/>
        <v>1739.3906632103915</v>
      </c>
      <c r="N505" s="71">
        <f t="shared" si="115"/>
        <v>1956.8144961116905</v>
      </c>
      <c r="O505" s="21">
        <v>0.158</v>
      </c>
      <c r="P505" s="1">
        <v>2</v>
      </c>
      <c r="Q505" s="2" t="s">
        <v>1296</v>
      </c>
      <c r="R505" s="6" t="s">
        <v>219</v>
      </c>
    </row>
    <row r="506" spans="1:18" x14ac:dyDescent="0.2">
      <c r="A506" s="12" t="s">
        <v>975</v>
      </c>
      <c r="C506" s="1" t="s">
        <v>1747</v>
      </c>
      <c r="D506" s="1" t="s">
        <v>1063</v>
      </c>
      <c r="E506" s="1">
        <v>1935</v>
      </c>
      <c r="F506" s="54">
        <f t="shared" si="110"/>
        <v>2052.8415</v>
      </c>
      <c r="G506" s="54">
        <f t="shared" si="109"/>
        <v>2155.4835750000002</v>
      </c>
      <c r="H506" s="71">
        <f t="shared" si="116"/>
        <v>2424.919021875</v>
      </c>
      <c r="I506" s="71">
        <f t="shared" si="108"/>
        <v>2473.4174023125001</v>
      </c>
      <c r="J506" s="71">
        <f t="shared" si="114"/>
        <v>2720.7591425437504</v>
      </c>
      <c r="K506" s="71">
        <f t="shared" si="112"/>
        <v>2908.491523379269</v>
      </c>
      <c r="L506" s="71">
        <f t="shared" si="111"/>
        <v>3053.9160995482325</v>
      </c>
      <c r="M506" s="71">
        <f t="shared" si="113"/>
        <v>3145.5335825346797</v>
      </c>
      <c r="N506" s="71">
        <f t="shared" si="115"/>
        <v>3538.7252803515148</v>
      </c>
      <c r="O506" s="21">
        <v>0.30199999999999999</v>
      </c>
      <c r="P506" s="1">
        <v>2</v>
      </c>
      <c r="Q506" s="2" t="s">
        <v>1297</v>
      </c>
      <c r="R506" s="6" t="s">
        <v>219</v>
      </c>
    </row>
    <row r="507" spans="1:18" x14ac:dyDescent="0.2">
      <c r="A507" s="12" t="s">
        <v>976</v>
      </c>
      <c r="C507" s="1" t="s">
        <v>446</v>
      </c>
      <c r="D507" s="1" t="s">
        <v>1063</v>
      </c>
      <c r="E507" s="1">
        <v>1235</v>
      </c>
      <c r="F507" s="54">
        <f t="shared" si="110"/>
        <v>1310.2114999999999</v>
      </c>
      <c r="G507" s="54">
        <f t="shared" si="109"/>
        <v>1375.7220749999999</v>
      </c>
      <c r="H507" s="71">
        <f t="shared" si="116"/>
        <v>1547.6873343749999</v>
      </c>
      <c r="I507" s="71">
        <f t="shared" si="108"/>
        <v>1578.6410810624998</v>
      </c>
      <c r="J507" s="71">
        <f t="shared" si="114"/>
        <v>1736.5051891687499</v>
      </c>
      <c r="K507" s="71">
        <f t="shared" si="112"/>
        <v>1856.3240472213936</v>
      </c>
      <c r="L507" s="71">
        <f t="shared" si="111"/>
        <v>1949.1402495824634</v>
      </c>
      <c r="M507" s="71">
        <f t="shared" si="113"/>
        <v>2007.6144570699373</v>
      </c>
      <c r="N507" s="71">
        <f t="shared" si="115"/>
        <v>2258.5662642036796</v>
      </c>
      <c r="O507" s="21">
        <v>0.19500000000000001</v>
      </c>
      <c r="P507" s="1">
        <v>2</v>
      </c>
      <c r="Q507" s="2" t="s">
        <v>1298</v>
      </c>
      <c r="R507" s="6" t="s">
        <v>219</v>
      </c>
    </row>
    <row r="508" spans="1:18" x14ac:dyDescent="0.2">
      <c r="A508" s="12" t="s">
        <v>241</v>
      </c>
      <c r="C508" s="1" t="s">
        <v>243</v>
      </c>
      <c r="D508" s="1" t="s">
        <v>244</v>
      </c>
      <c r="E508" s="1">
        <v>170</v>
      </c>
      <c r="F508" s="54">
        <f t="shared" si="110"/>
        <v>180.35299999999998</v>
      </c>
      <c r="G508" s="54">
        <f t="shared" si="109"/>
        <v>189.37064999999998</v>
      </c>
      <c r="H508" s="71">
        <f t="shared" si="116"/>
        <v>213.04198124999999</v>
      </c>
      <c r="I508" s="71">
        <f t="shared" si="108"/>
        <v>217.30282087500001</v>
      </c>
      <c r="J508" s="71">
        <f t="shared" si="114"/>
        <v>239.03310296250004</v>
      </c>
      <c r="K508" s="71">
        <f t="shared" si="112"/>
        <v>255.52638706691252</v>
      </c>
      <c r="L508" s="71">
        <f t="shared" si="111"/>
        <v>268.30270642025818</v>
      </c>
      <c r="M508" s="71">
        <f t="shared" si="113"/>
        <v>276.35178761286591</v>
      </c>
      <c r="N508" s="71">
        <f t="shared" si="115"/>
        <v>310.89576106447413</v>
      </c>
      <c r="O508" s="21">
        <v>7.5999999999999998E-2</v>
      </c>
      <c r="P508" s="1">
        <v>1</v>
      </c>
      <c r="Q508" s="2" t="s">
        <v>242</v>
      </c>
      <c r="R508" s="6" t="s">
        <v>219</v>
      </c>
    </row>
    <row r="509" spans="1:18" x14ac:dyDescent="0.2">
      <c r="A509" s="9" t="s">
        <v>2345</v>
      </c>
      <c r="B509" s="9"/>
      <c r="C509" s="1" t="s">
        <v>1224</v>
      </c>
      <c r="D509" s="7" t="s">
        <v>1225</v>
      </c>
      <c r="E509" s="1">
        <v>1625</v>
      </c>
      <c r="F509" s="54">
        <f t="shared" si="110"/>
        <v>1723.9624999999999</v>
      </c>
      <c r="G509" s="54">
        <f t="shared" si="109"/>
        <v>1810.160625</v>
      </c>
      <c r="H509" s="71">
        <f t="shared" si="116"/>
        <v>2036.430703125</v>
      </c>
      <c r="I509" s="71">
        <f t="shared" si="108"/>
        <v>2077.1593171875002</v>
      </c>
      <c r="J509" s="71">
        <f t="shared" si="114"/>
        <v>2284.8752489062504</v>
      </c>
      <c r="K509" s="71">
        <f t="shared" si="112"/>
        <v>2442.5316410807814</v>
      </c>
      <c r="L509" s="71">
        <f t="shared" si="111"/>
        <v>2564.6582231348207</v>
      </c>
      <c r="M509" s="71">
        <f t="shared" si="113"/>
        <v>2641.5979698288652</v>
      </c>
      <c r="N509" s="71">
        <f t="shared" si="115"/>
        <v>2971.7977160574733</v>
      </c>
      <c r="O509" s="21">
        <v>0.20100000000000001</v>
      </c>
      <c r="P509" s="1">
        <v>1</v>
      </c>
      <c r="Q509" s="2" t="s">
        <v>2346</v>
      </c>
      <c r="R509" s="6" t="s">
        <v>202</v>
      </c>
    </row>
    <row r="510" spans="1:18" x14ac:dyDescent="0.2">
      <c r="A510" s="9" t="s">
        <v>1516</v>
      </c>
      <c r="B510" s="9"/>
      <c r="C510" s="1" t="s">
        <v>1517</v>
      </c>
      <c r="D510" s="7" t="s">
        <v>1518</v>
      </c>
      <c r="E510" s="1">
        <v>940</v>
      </c>
      <c r="F510" s="54">
        <f t="shared" si="110"/>
        <v>997.24599999999998</v>
      </c>
      <c r="G510" s="54">
        <f t="shared" si="109"/>
        <v>1047.1083000000001</v>
      </c>
      <c r="H510" s="71">
        <f t="shared" si="116"/>
        <v>1177.9968375000001</v>
      </c>
      <c r="I510" s="71">
        <f t="shared" si="108"/>
        <v>1201.5567742500002</v>
      </c>
      <c r="J510" s="71">
        <f>I510*1.05</f>
        <v>1261.6346129625003</v>
      </c>
      <c r="K510" s="71">
        <f t="shared" si="112"/>
        <v>1348.6874012569128</v>
      </c>
      <c r="L510" s="71">
        <f>K510*1.2</f>
        <v>1618.4248815082954</v>
      </c>
      <c r="M510" s="71">
        <f t="shared" si="113"/>
        <v>1666.9776279535442</v>
      </c>
      <c r="N510" s="71">
        <f t="shared" si="115"/>
        <v>1875.3498314477372</v>
      </c>
      <c r="O510" s="21">
        <v>0.28999999999999998</v>
      </c>
      <c r="P510" s="1">
        <v>1</v>
      </c>
      <c r="Q510" s="2" t="s">
        <v>1520</v>
      </c>
      <c r="R510" s="6" t="s">
        <v>219</v>
      </c>
    </row>
    <row r="511" spans="1:18" x14ac:dyDescent="0.2">
      <c r="A511" s="9" t="s">
        <v>1522</v>
      </c>
      <c r="B511" s="9"/>
      <c r="C511" s="1" t="s">
        <v>1517</v>
      </c>
      <c r="D511" s="7" t="s">
        <v>1519</v>
      </c>
      <c r="E511" s="1">
        <v>1175</v>
      </c>
      <c r="F511" s="54">
        <f t="shared" si="110"/>
        <v>1246.5574999999999</v>
      </c>
      <c r="G511" s="54">
        <f t="shared" si="109"/>
        <v>1308.8853749999998</v>
      </c>
      <c r="H511" s="71">
        <f t="shared" si="116"/>
        <v>1472.4960468749998</v>
      </c>
      <c r="I511" s="71">
        <f t="shared" ref="I511:I576" si="118">H511*1.02</f>
        <v>1501.9459678124999</v>
      </c>
      <c r="J511" s="71">
        <f>I511*1.05</f>
        <v>1577.0432662031251</v>
      </c>
      <c r="K511" s="71">
        <f t="shared" si="112"/>
        <v>1685.8592515711407</v>
      </c>
      <c r="L511" s="71">
        <f t="shared" si="111"/>
        <v>1770.1522141496978</v>
      </c>
      <c r="M511" s="71">
        <f t="shared" si="113"/>
        <v>1823.2567805741887</v>
      </c>
      <c r="N511" s="71">
        <f t="shared" si="115"/>
        <v>2051.1638781459624</v>
      </c>
      <c r="O511" s="21">
        <v>0.90300000000000002</v>
      </c>
      <c r="P511" s="1">
        <v>1</v>
      </c>
      <c r="Q511" s="2" t="s">
        <v>1521</v>
      </c>
      <c r="R511" s="6" t="s">
        <v>219</v>
      </c>
    </row>
    <row r="512" spans="1:18" x14ac:dyDescent="0.2">
      <c r="A512" s="12" t="s">
        <v>245</v>
      </c>
      <c r="C512" s="1" t="s">
        <v>1667</v>
      </c>
      <c r="D512" s="1" t="s">
        <v>1356</v>
      </c>
      <c r="E512" s="1">
        <v>5090</v>
      </c>
      <c r="F512" s="54">
        <f t="shared" si="110"/>
        <v>5399.9809999999998</v>
      </c>
      <c r="G512" s="54">
        <f t="shared" si="109"/>
        <v>5669.9800500000001</v>
      </c>
      <c r="H512" s="71">
        <f t="shared" si="116"/>
        <v>6378.7275562499999</v>
      </c>
      <c r="I512" s="71">
        <f t="shared" si="118"/>
        <v>6506.3021073749997</v>
      </c>
      <c r="J512" s="71">
        <f t="shared" si="114"/>
        <v>7156.9323181125001</v>
      </c>
      <c r="K512" s="71">
        <f t="shared" si="112"/>
        <v>7650.7606480622626</v>
      </c>
      <c r="L512" s="71">
        <f t="shared" si="111"/>
        <v>8033.2986804653765</v>
      </c>
      <c r="M512" s="71">
        <f t="shared" si="113"/>
        <v>8274.2976408793384</v>
      </c>
      <c r="N512" s="71">
        <f t="shared" si="115"/>
        <v>9308.584845989255</v>
      </c>
      <c r="O512" s="21">
        <v>0.70299999999999996</v>
      </c>
      <c r="P512" s="1">
        <v>1</v>
      </c>
      <c r="Q512" s="2" t="s">
        <v>246</v>
      </c>
      <c r="R512" s="6" t="s">
        <v>219</v>
      </c>
    </row>
    <row r="513" spans="1:18" x14ac:dyDescent="0.2">
      <c r="A513" s="11" t="s">
        <v>2719</v>
      </c>
      <c r="B513" s="11"/>
      <c r="C513" s="3" t="s">
        <v>2720</v>
      </c>
      <c r="D513" s="3" t="s">
        <v>2749</v>
      </c>
      <c r="E513" s="3">
        <v>3801</v>
      </c>
      <c r="F513" s="55">
        <f t="shared" ref="F513" si="119">E513*1.0609</f>
        <v>4032.4809</v>
      </c>
      <c r="G513" s="55">
        <f t="shared" ref="G513" si="120">F513*1.05</f>
        <v>4234.104945</v>
      </c>
      <c r="H513" s="70">
        <f t="shared" ref="H513" si="121">G513*1.125</f>
        <v>4763.3680631249999</v>
      </c>
      <c r="I513" s="70">
        <f t="shared" ref="I513" si="122">H513*1.02</f>
        <v>4858.6354243875003</v>
      </c>
      <c r="J513" s="70">
        <v>5340</v>
      </c>
      <c r="K513" s="70">
        <v>4500</v>
      </c>
      <c r="L513" s="70">
        <v>4720</v>
      </c>
      <c r="M513" s="70">
        <f t="shared" si="113"/>
        <v>4861.6000000000004</v>
      </c>
      <c r="N513" s="70">
        <f t="shared" si="115"/>
        <v>5469.3</v>
      </c>
      <c r="O513" s="22">
        <v>0.61399999999999999</v>
      </c>
      <c r="P513" s="3">
        <v>1</v>
      </c>
      <c r="Q513" s="12" t="s">
        <v>2740</v>
      </c>
      <c r="R513" s="6" t="s">
        <v>219</v>
      </c>
    </row>
    <row r="514" spans="1:18" x14ac:dyDescent="0.2">
      <c r="A514" s="81" t="s">
        <v>2763</v>
      </c>
      <c r="B514" s="11"/>
      <c r="C514" s="3" t="s">
        <v>2768</v>
      </c>
      <c r="D514" s="3" t="s">
        <v>2767</v>
      </c>
      <c r="E514" s="3"/>
      <c r="F514" s="55"/>
      <c r="G514" s="55"/>
      <c r="H514" s="70"/>
      <c r="I514" s="70"/>
      <c r="J514" s="70"/>
      <c r="K514" s="70"/>
      <c r="L514" s="70">
        <v>5990</v>
      </c>
      <c r="M514" s="70">
        <f t="shared" si="113"/>
        <v>6169.7</v>
      </c>
      <c r="N514" s="70">
        <f t="shared" si="115"/>
        <v>6940.9124999999995</v>
      </c>
      <c r="O514" s="22">
        <v>0.61399999999999999</v>
      </c>
      <c r="P514" s="3">
        <v>1</v>
      </c>
      <c r="Q514" s="83" t="s">
        <v>2765</v>
      </c>
      <c r="R514" s="6" t="s">
        <v>219</v>
      </c>
    </row>
    <row r="515" spans="1:18" x14ac:dyDescent="0.2">
      <c r="A515" s="81" t="s">
        <v>2764</v>
      </c>
      <c r="B515" s="11"/>
      <c r="C515" s="3" t="s">
        <v>2769</v>
      </c>
      <c r="D515" s="3" t="s">
        <v>2767</v>
      </c>
      <c r="E515" s="3"/>
      <c r="F515" s="55"/>
      <c r="G515" s="55"/>
      <c r="H515" s="70"/>
      <c r="I515" s="70"/>
      <c r="J515" s="70"/>
      <c r="K515" s="70"/>
      <c r="L515" s="70">
        <v>5990</v>
      </c>
      <c r="M515" s="70">
        <f t="shared" si="113"/>
        <v>6169.7</v>
      </c>
      <c r="N515" s="70">
        <f t="shared" si="115"/>
        <v>6940.9124999999995</v>
      </c>
      <c r="O515" s="22">
        <v>0.61399999999999999</v>
      </c>
      <c r="P515" s="3">
        <v>1</v>
      </c>
      <c r="Q515" s="83" t="s">
        <v>2766</v>
      </c>
      <c r="R515" s="6" t="s">
        <v>219</v>
      </c>
    </row>
    <row r="516" spans="1:18" x14ac:dyDescent="0.2">
      <c r="A516" s="12" t="s">
        <v>2200</v>
      </c>
      <c r="C516" s="1" t="s">
        <v>447</v>
      </c>
      <c r="D516" s="1" t="s">
        <v>626</v>
      </c>
      <c r="E516" s="1">
        <v>1015</v>
      </c>
      <c r="F516" s="54">
        <f t="shared" si="110"/>
        <v>1076.8135</v>
      </c>
      <c r="G516" s="54">
        <f t="shared" si="109"/>
        <v>1130.6541750000001</v>
      </c>
      <c r="H516" s="71">
        <f t="shared" si="116"/>
        <v>1271.9859468750001</v>
      </c>
      <c r="I516" s="71">
        <f t="shared" si="118"/>
        <v>1297.4256658125</v>
      </c>
      <c r="J516" s="71">
        <f t="shared" si="114"/>
        <v>1427.1682323937503</v>
      </c>
      <c r="K516" s="71">
        <f t="shared" si="112"/>
        <v>1525.642840428919</v>
      </c>
      <c r="L516" s="71">
        <f t="shared" si="111"/>
        <v>1601.924982450365</v>
      </c>
      <c r="M516" s="71">
        <f t="shared" si="113"/>
        <v>1649.9827319238759</v>
      </c>
      <c r="N516" s="71">
        <f t="shared" si="115"/>
        <v>1856.2305734143604</v>
      </c>
      <c r="O516" s="21">
        <v>0.223</v>
      </c>
      <c r="P516" s="1">
        <v>1</v>
      </c>
      <c r="Q516" s="2" t="s">
        <v>1325</v>
      </c>
      <c r="R516" s="6" t="s">
        <v>219</v>
      </c>
    </row>
    <row r="517" spans="1:18" x14ac:dyDescent="0.2">
      <c r="A517" s="12" t="s">
        <v>2201</v>
      </c>
      <c r="C517" s="1" t="s">
        <v>447</v>
      </c>
      <c r="D517" s="1" t="s">
        <v>627</v>
      </c>
      <c r="E517" s="1">
        <v>1380</v>
      </c>
      <c r="F517" s="54">
        <f t="shared" si="110"/>
        <v>1464.0419999999999</v>
      </c>
      <c r="G517" s="54">
        <f t="shared" si="109"/>
        <v>1537.2440999999999</v>
      </c>
      <c r="H517" s="71">
        <f t="shared" si="116"/>
        <v>1729.3996124999999</v>
      </c>
      <c r="I517" s="71">
        <f t="shared" si="118"/>
        <v>1763.9876047499999</v>
      </c>
      <c r="J517" s="71">
        <f t="shared" si="114"/>
        <v>1940.3863652250002</v>
      </c>
      <c r="K517" s="71">
        <f t="shared" si="112"/>
        <v>2074.2730244255249</v>
      </c>
      <c r="L517" s="71">
        <f t="shared" si="111"/>
        <v>2177.9866756468014</v>
      </c>
      <c r="M517" s="71">
        <f t="shared" si="113"/>
        <v>2243.3262759162053</v>
      </c>
      <c r="N517" s="71">
        <f t="shared" si="115"/>
        <v>2523.7420604057311</v>
      </c>
      <c r="O517" s="21">
        <v>0.29299999999999998</v>
      </c>
      <c r="P517" s="1">
        <v>1</v>
      </c>
      <c r="Q517" s="2" t="s">
        <v>1326</v>
      </c>
      <c r="R517" s="6" t="s">
        <v>219</v>
      </c>
    </row>
    <row r="518" spans="1:18" x14ac:dyDescent="0.2">
      <c r="A518" s="12" t="s">
        <v>2202</v>
      </c>
      <c r="C518" s="1" t="s">
        <v>448</v>
      </c>
      <c r="D518" s="1" t="s">
        <v>628</v>
      </c>
      <c r="E518" s="1">
        <v>1710</v>
      </c>
      <c r="F518" s="54">
        <f t="shared" si="110"/>
        <v>1814.1389999999999</v>
      </c>
      <c r="G518" s="54">
        <f t="shared" si="109"/>
        <v>1904.8459499999999</v>
      </c>
      <c r="H518" s="71">
        <f t="shared" si="116"/>
        <v>2142.9516937499998</v>
      </c>
      <c r="I518" s="71">
        <f t="shared" si="118"/>
        <v>2185.8107276249998</v>
      </c>
      <c r="J518" s="71">
        <f t="shared" si="114"/>
        <v>2404.3918003875001</v>
      </c>
      <c r="K518" s="71">
        <f t="shared" si="112"/>
        <v>2570.2948346142375</v>
      </c>
      <c r="L518" s="71">
        <f t="shared" si="111"/>
        <v>2698.8095763449496</v>
      </c>
      <c r="M518" s="71">
        <f t="shared" si="113"/>
        <v>2779.7738636352983</v>
      </c>
      <c r="N518" s="71">
        <f t="shared" si="115"/>
        <v>3127.2455965897107</v>
      </c>
      <c r="O518" s="21">
        <v>0.33500000000000002</v>
      </c>
      <c r="P518" s="1">
        <v>1</v>
      </c>
      <c r="Q518" s="2" t="s">
        <v>1327</v>
      </c>
      <c r="R518" s="6" t="s">
        <v>219</v>
      </c>
    </row>
    <row r="519" spans="1:18" x14ac:dyDescent="0.2">
      <c r="A519" s="12" t="s">
        <v>2203</v>
      </c>
      <c r="C519" s="1" t="s">
        <v>449</v>
      </c>
      <c r="D519" s="1" t="s">
        <v>2003</v>
      </c>
      <c r="E519" s="1">
        <v>1360</v>
      </c>
      <c r="F519" s="54">
        <f t="shared" si="110"/>
        <v>1442.8239999999998</v>
      </c>
      <c r="G519" s="54">
        <f t="shared" si="109"/>
        <v>1514.9651999999999</v>
      </c>
      <c r="H519" s="71">
        <f t="shared" si="116"/>
        <v>1704.3358499999999</v>
      </c>
      <c r="I519" s="71">
        <f t="shared" si="118"/>
        <v>1738.4225670000001</v>
      </c>
      <c r="J519" s="71">
        <f t="shared" si="114"/>
        <v>1912.2648237000003</v>
      </c>
      <c r="K519" s="71">
        <f t="shared" si="112"/>
        <v>2044.2110965353002</v>
      </c>
      <c r="L519" s="71">
        <f t="shared" si="111"/>
        <v>2146.4216513620654</v>
      </c>
      <c r="M519" s="71">
        <f t="shared" si="113"/>
        <v>2210.8143009029272</v>
      </c>
      <c r="N519" s="71">
        <f t="shared" si="115"/>
        <v>2487.166088515793</v>
      </c>
      <c r="O519" s="21">
        <v>0.26300000000000001</v>
      </c>
      <c r="P519" s="1">
        <v>1</v>
      </c>
      <c r="Q519" s="2" t="s">
        <v>1328</v>
      </c>
      <c r="R519" s="6" t="s">
        <v>219</v>
      </c>
    </row>
    <row r="520" spans="1:18" x14ac:dyDescent="0.2">
      <c r="A520" s="12" t="s">
        <v>1803</v>
      </c>
      <c r="C520" s="1" t="s">
        <v>1804</v>
      </c>
      <c r="D520" s="1" t="s">
        <v>1805</v>
      </c>
      <c r="E520" s="1">
        <v>195</v>
      </c>
      <c r="F520" s="54">
        <f t="shared" si="110"/>
        <v>206.87549999999999</v>
      </c>
      <c r="G520" s="54">
        <f t="shared" si="109"/>
        <v>217.21927500000001</v>
      </c>
      <c r="H520" s="71">
        <f t="shared" si="116"/>
        <v>244.371684375</v>
      </c>
      <c r="I520" s="71">
        <f t="shared" si="118"/>
        <v>249.25911806249999</v>
      </c>
      <c r="J520" s="71">
        <f t="shared" si="114"/>
        <v>274.18502986875001</v>
      </c>
      <c r="K520" s="71">
        <f t="shared" si="112"/>
        <v>293.10379692969377</v>
      </c>
      <c r="L520" s="71">
        <f t="shared" si="111"/>
        <v>307.75898677617846</v>
      </c>
      <c r="M520" s="71">
        <f t="shared" si="113"/>
        <v>316.99175637946382</v>
      </c>
      <c r="N520" s="71">
        <f t="shared" si="115"/>
        <v>356.6157259268968</v>
      </c>
      <c r="O520" s="21">
        <v>9.4E-2</v>
      </c>
      <c r="P520" s="1">
        <v>1</v>
      </c>
      <c r="Q520" s="2" t="s">
        <v>1806</v>
      </c>
      <c r="R520" s="6" t="s">
        <v>219</v>
      </c>
    </row>
    <row r="521" spans="1:18" x14ac:dyDescent="0.2">
      <c r="A521" s="12" t="s">
        <v>1807</v>
      </c>
      <c r="C521" s="1" t="s">
        <v>1804</v>
      </c>
      <c r="D521" s="1" t="s">
        <v>1808</v>
      </c>
      <c r="E521" s="1">
        <v>210</v>
      </c>
      <c r="F521" s="54">
        <f t="shared" si="110"/>
        <v>222.78899999999999</v>
      </c>
      <c r="G521" s="54">
        <f t="shared" ref="G521:G584" si="123">F521*1.05</f>
        <v>233.92845</v>
      </c>
      <c r="H521" s="71">
        <f t="shared" si="116"/>
        <v>263.16950624999998</v>
      </c>
      <c r="I521" s="71">
        <f t="shared" si="118"/>
        <v>268.43289637499998</v>
      </c>
      <c r="J521" s="71">
        <f t="shared" si="114"/>
        <v>295.27618601250003</v>
      </c>
      <c r="K521" s="71">
        <f t="shared" si="112"/>
        <v>315.65024284736251</v>
      </c>
      <c r="L521" s="71">
        <f t="shared" si="111"/>
        <v>331.43275498973065</v>
      </c>
      <c r="M521" s="71">
        <f t="shared" si="113"/>
        <v>341.3757376394226</v>
      </c>
      <c r="N521" s="71">
        <f t="shared" si="115"/>
        <v>384.04770484435039</v>
      </c>
      <c r="O521" s="21">
        <v>8.5999999999999993E-2</v>
      </c>
      <c r="P521" s="1">
        <v>1</v>
      </c>
      <c r="Q521" s="2" t="s">
        <v>1809</v>
      </c>
      <c r="R521" s="6" t="s">
        <v>219</v>
      </c>
    </row>
    <row r="522" spans="1:18" x14ac:dyDescent="0.2">
      <c r="A522" s="12" t="s">
        <v>1810</v>
      </c>
      <c r="C522" s="1" t="s">
        <v>1804</v>
      </c>
      <c r="D522" s="1" t="s">
        <v>1811</v>
      </c>
      <c r="E522" s="1">
        <v>265</v>
      </c>
      <c r="F522" s="54">
        <f t="shared" ref="F522:F585" si="124">E522*1.0609</f>
        <v>281.13849999999996</v>
      </c>
      <c r="G522" s="54">
        <f t="shared" si="123"/>
        <v>295.195425</v>
      </c>
      <c r="H522" s="71">
        <f t="shared" si="116"/>
        <v>332.09485312499999</v>
      </c>
      <c r="I522" s="71">
        <f t="shared" si="118"/>
        <v>338.73675018749998</v>
      </c>
      <c r="J522" s="71">
        <f t="shared" si="114"/>
        <v>372.61042520625</v>
      </c>
      <c r="K522" s="71">
        <f t="shared" si="112"/>
        <v>398.32054454548125</v>
      </c>
      <c r="L522" s="71">
        <f t="shared" si="111"/>
        <v>418.23657177275533</v>
      </c>
      <c r="M522" s="71">
        <f t="shared" si="113"/>
        <v>430.783668925938</v>
      </c>
      <c r="N522" s="71">
        <f t="shared" si="115"/>
        <v>484.63162754168025</v>
      </c>
      <c r="O522" s="21">
        <v>0.10400000000000001</v>
      </c>
      <c r="P522" s="1">
        <v>1</v>
      </c>
      <c r="Q522" s="2" t="s">
        <v>1812</v>
      </c>
      <c r="R522" s="6" t="s">
        <v>219</v>
      </c>
    </row>
    <row r="523" spans="1:18" x14ac:dyDescent="0.2">
      <c r="A523" s="12" t="s">
        <v>1813</v>
      </c>
      <c r="C523" s="1" t="s">
        <v>1804</v>
      </c>
      <c r="D523" s="1" t="s">
        <v>1814</v>
      </c>
      <c r="E523" s="1">
        <v>435</v>
      </c>
      <c r="F523" s="54">
        <f t="shared" si="124"/>
        <v>461.49149999999997</v>
      </c>
      <c r="G523" s="54">
        <f t="shared" si="123"/>
        <v>484.56607500000001</v>
      </c>
      <c r="H523" s="71">
        <f t="shared" si="116"/>
        <v>545.13683437500003</v>
      </c>
      <c r="I523" s="71">
        <f t="shared" si="118"/>
        <v>556.03957106250004</v>
      </c>
      <c r="J523" s="71">
        <f t="shared" si="114"/>
        <v>611.64352816875009</v>
      </c>
      <c r="K523" s="71">
        <f t="shared" si="112"/>
        <v>653.84693161239386</v>
      </c>
      <c r="L523" s="71">
        <f t="shared" si="111"/>
        <v>686.53927819301362</v>
      </c>
      <c r="M523" s="71">
        <f t="shared" si="113"/>
        <v>707.13545653880408</v>
      </c>
      <c r="N523" s="71">
        <f t="shared" si="115"/>
        <v>795.52738860615455</v>
      </c>
      <c r="O523" s="21">
        <v>0.14000000000000001</v>
      </c>
      <c r="P523" s="1">
        <v>1</v>
      </c>
      <c r="Q523" s="2" t="s">
        <v>1815</v>
      </c>
      <c r="R523" s="6" t="s">
        <v>219</v>
      </c>
    </row>
    <row r="524" spans="1:18" x14ac:dyDescent="0.2">
      <c r="A524" s="12" t="s">
        <v>1816</v>
      </c>
      <c r="C524" s="1" t="s">
        <v>1804</v>
      </c>
      <c r="D524" s="1" t="s">
        <v>1817</v>
      </c>
      <c r="E524" s="1">
        <v>175</v>
      </c>
      <c r="F524" s="54">
        <f t="shared" si="124"/>
        <v>185.6575</v>
      </c>
      <c r="G524" s="54">
        <f t="shared" si="123"/>
        <v>194.94037500000002</v>
      </c>
      <c r="H524" s="71">
        <f t="shared" si="116"/>
        <v>219.30792187500003</v>
      </c>
      <c r="I524" s="71">
        <f t="shared" si="118"/>
        <v>223.69408031250003</v>
      </c>
      <c r="J524" s="71">
        <f t="shared" si="114"/>
        <v>246.06348834375007</v>
      </c>
      <c r="K524" s="71">
        <f t="shared" si="112"/>
        <v>263.04186903946879</v>
      </c>
      <c r="L524" s="71">
        <f t="shared" ref="L524:L587" si="125">K524*1.05</f>
        <v>276.19396249144222</v>
      </c>
      <c r="M524" s="71">
        <f t="shared" si="113"/>
        <v>284.47978136618548</v>
      </c>
      <c r="N524" s="71">
        <f t="shared" si="115"/>
        <v>320.03975403695864</v>
      </c>
      <c r="O524" s="21">
        <v>7.1999999999999995E-2</v>
      </c>
      <c r="P524" s="1">
        <v>1</v>
      </c>
      <c r="Q524" s="2" t="s">
        <v>1818</v>
      </c>
      <c r="R524" s="6" t="s">
        <v>219</v>
      </c>
    </row>
    <row r="525" spans="1:18" x14ac:dyDescent="0.2">
      <c r="A525" s="12" t="s">
        <v>1819</v>
      </c>
      <c r="C525" s="1" t="s">
        <v>1804</v>
      </c>
      <c r="D525" s="1" t="s">
        <v>1820</v>
      </c>
      <c r="E525" s="1">
        <v>190</v>
      </c>
      <c r="F525" s="54">
        <f t="shared" si="124"/>
        <v>201.571</v>
      </c>
      <c r="G525" s="54">
        <f t="shared" si="123"/>
        <v>211.64955</v>
      </c>
      <c r="H525" s="71">
        <f t="shared" si="116"/>
        <v>238.10574375000002</v>
      </c>
      <c r="I525" s="71">
        <f t="shared" si="118"/>
        <v>242.86785862500003</v>
      </c>
      <c r="J525" s="71">
        <f t="shared" si="114"/>
        <v>267.15464448750004</v>
      </c>
      <c r="K525" s="71">
        <f t="shared" si="112"/>
        <v>285.58831495713753</v>
      </c>
      <c r="L525" s="71">
        <f t="shared" si="125"/>
        <v>299.86773070499441</v>
      </c>
      <c r="M525" s="71">
        <f t="shared" si="113"/>
        <v>308.86376262614425</v>
      </c>
      <c r="N525" s="71">
        <f t="shared" si="115"/>
        <v>347.47173295441229</v>
      </c>
      <c r="O525" s="21">
        <v>7.0999999999999994E-2</v>
      </c>
      <c r="P525" s="1">
        <v>1</v>
      </c>
      <c r="Q525" s="2" t="s">
        <v>1821</v>
      </c>
      <c r="R525" s="6" t="s">
        <v>219</v>
      </c>
    </row>
    <row r="526" spans="1:18" x14ac:dyDescent="0.2">
      <c r="A526" s="12" t="s">
        <v>1822</v>
      </c>
      <c r="C526" s="1" t="s">
        <v>1804</v>
      </c>
      <c r="D526" s="1" t="s">
        <v>1823</v>
      </c>
      <c r="E526" s="1">
        <v>240</v>
      </c>
      <c r="F526" s="54">
        <f t="shared" si="124"/>
        <v>254.61599999999999</v>
      </c>
      <c r="G526" s="54">
        <f t="shared" si="123"/>
        <v>267.34679999999997</v>
      </c>
      <c r="H526" s="71">
        <f t="shared" si="116"/>
        <v>300.76514999999995</v>
      </c>
      <c r="I526" s="71">
        <f t="shared" si="118"/>
        <v>306.78045299999997</v>
      </c>
      <c r="J526" s="71">
        <f t="shared" si="114"/>
        <v>337.45849829999997</v>
      </c>
      <c r="K526" s="71">
        <f t="shared" si="112"/>
        <v>360.74313468269997</v>
      </c>
      <c r="L526" s="71">
        <f t="shared" si="125"/>
        <v>378.78029141683498</v>
      </c>
      <c r="M526" s="71">
        <f t="shared" si="113"/>
        <v>390.14370015934003</v>
      </c>
      <c r="N526" s="71">
        <f t="shared" si="115"/>
        <v>438.91166267925752</v>
      </c>
      <c r="O526" s="21">
        <v>7.9000000000000001E-2</v>
      </c>
      <c r="P526" s="1">
        <v>1</v>
      </c>
      <c r="Q526" s="2" t="s">
        <v>1824</v>
      </c>
      <c r="R526" s="6" t="s">
        <v>219</v>
      </c>
    </row>
    <row r="527" spans="1:18" x14ac:dyDescent="0.2">
      <c r="A527" s="12" t="s">
        <v>1825</v>
      </c>
      <c r="C527" s="1" t="s">
        <v>1804</v>
      </c>
      <c r="D527" s="1" t="s">
        <v>2170</v>
      </c>
      <c r="E527" s="1">
        <v>225</v>
      </c>
      <c r="F527" s="54">
        <f t="shared" si="124"/>
        <v>238.70249999999999</v>
      </c>
      <c r="G527" s="54">
        <f t="shared" si="123"/>
        <v>250.63762499999999</v>
      </c>
      <c r="H527" s="71">
        <f t="shared" si="116"/>
        <v>281.96732812499999</v>
      </c>
      <c r="I527" s="71">
        <f t="shared" si="118"/>
        <v>287.6066746875</v>
      </c>
      <c r="J527" s="71">
        <f t="shared" si="114"/>
        <v>316.36734215625</v>
      </c>
      <c r="K527" s="71">
        <f t="shared" si="112"/>
        <v>338.19668876503124</v>
      </c>
      <c r="L527" s="71">
        <f t="shared" si="125"/>
        <v>355.10652320328279</v>
      </c>
      <c r="M527" s="71">
        <f t="shared" si="113"/>
        <v>365.75971889938131</v>
      </c>
      <c r="N527" s="71">
        <f t="shared" si="115"/>
        <v>411.47968376180398</v>
      </c>
      <c r="O527" s="21">
        <v>8.900000000000001E-2</v>
      </c>
      <c r="P527" s="1">
        <v>1</v>
      </c>
      <c r="Q527" s="2" t="s">
        <v>2171</v>
      </c>
      <c r="R527" s="6" t="s">
        <v>219</v>
      </c>
    </row>
    <row r="528" spans="1:18" x14ac:dyDescent="0.2">
      <c r="A528" s="12" t="s">
        <v>2172</v>
      </c>
      <c r="C528" s="1" t="s">
        <v>1804</v>
      </c>
      <c r="D528" s="1" t="s">
        <v>2173</v>
      </c>
      <c r="E528" s="1">
        <v>235</v>
      </c>
      <c r="F528" s="54">
        <f t="shared" si="124"/>
        <v>249.3115</v>
      </c>
      <c r="G528" s="54">
        <f t="shared" si="123"/>
        <v>261.77707500000002</v>
      </c>
      <c r="H528" s="71">
        <f t="shared" si="116"/>
        <v>294.49920937500002</v>
      </c>
      <c r="I528" s="71">
        <f t="shared" si="118"/>
        <v>300.38919356250005</v>
      </c>
      <c r="J528" s="71">
        <f t="shared" si="114"/>
        <v>330.42811291875006</v>
      </c>
      <c r="K528" s="71">
        <f t="shared" si="112"/>
        <v>353.22765271014379</v>
      </c>
      <c r="L528" s="71">
        <f t="shared" si="125"/>
        <v>370.889035345651</v>
      </c>
      <c r="M528" s="71">
        <f t="shared" si="113"/>
        <v>382.01570640602051</v>
      </c>
      <c r="N528" s="71">
        <f t="shared" si="115"/>
        <v>429.76766970677306</v>
      </c>
      <c r="O528" s="21">
        <v>9.5000000000000001E-2</v>
      </c>
      <c r="P528" s="1">
        <v>1</v>
      </c>
      <c r="Q528" s="2" t="s">
        <v>2174</v>
      </c>
      <c r="R528" s="6" t="s">
        <v>219</v>
      </c>
    </row>
    <row r="529" spans="1:18" x14ac:dyDescent="0.2">
      <c r="A529" s="12" t="s">
        <v>2175</v>
      </c>
      <c r="C529" s="1" t="s">
        <v>1804</v>
      </c>
      <c r="D529" s="1" t="s">
        <v>2176</v>
      </c>
      <c r="E529" s="1">
        <v>425</v>
      </c>
      <c r="F529" s="54">
        <f t="shared" si="124"/>
        <v>450.88249999999999</v>
      </c>
      <c r="G529" s="54">
        <f t="shared" si="123"/>
        <v>473.426625</v>
      </c>
      <c r="H529" s="71">
        <f t="shared" si="116"/>
        <v>532.60495312499995</v>
      </c>
      <c r="I529" s="71">
        <f t="shared" si="118"/>
        <v>543.25705218749999</v>
      </c>
      <c r="J529" s="71">
        <f t="shared" si="114"/>
        <v>597.58275740625004</v>
      </c>
      <c r="K529" s="71">
        <f t="shared" ref="K529:K591" si="126">J529*1.069</f>
        <v>638.81596766728126</v>
      </c>
      <c r="L529" s="71">
        <f t="shared" si="125"/>
        <v>670.7567660506453</v>
      </c>
      <c r="M529" s="71">
        <f t="shared" si="113"/>
        <v>690.87946903216471</v>
      </c>
      <c r="N529" s="71">
        <f t="shared" si="115"/>
        <v>777.2394026611853</v>
      </c>
      <c r="O529" s="21">
        <v>0.13</v>
      </c>
      <c r="P529" s="1">
        <v>1</v>
      </c>
      <c r="Q529" s="2" t="s">
        <v>2177</v>
      </c>
      <c r="R529" s="6" t="s">
        <v>219</v>
      </c>
    </row>
    <row r="530" spans="1:18" s="3" customFormat="1" x14ac:dyDescent="0.2">
      <c r="A530" s="12" t="s">
        <v>2178</v>
      </c>
      <c r="B530" s="12"/>
      <c r="C530" s="1" t="s">
        <v>1804</v>
      </c>
      <c r="D530" s="1" t="s">
        <v>2179</v>
      </c>
      <c r="E530" s="1">
        <v>180</v>
      </c>
      <c r="F530" s="54">
        <f t="shared" si="124"/>
        <v>190.96199999999999</v>
      </c>
      <c r="G530" s="54">
        <f t="shared" si="123"/>
        <v>200.51009999999999</v>
      </c>
      <c r="H530" s="71">
        <f t="shared" si="116"/>
        <v>225.57386249999999</v>
      </c>
      <c r="I530" s="71">
        <f t="shared" si="118"/>
        <v>230.08533975</v>
      </c>
      <c r="J530" s="71">
        <f t="shared" si="114"/>
        <v>253.09387372500004</v>
      </c>
      <c r="K530" s="71">
        <f t="shared" si="126"/>
        <v>270.55735101202504</v>
      </c>
      <c r="L530" s="71">
        <f t="shared" si="125"/>
        <v>284.08521856262632</v>
      </c>
      <c r="M530" s="71">
        <f t="shared" si="113"/>
        <v>292.60777511950511</v>
      </c>
      <c r="N530" s="71">
        <f t="shared" si="115"/>
        <v>329.18374700944327</v>
      </c>
      <c r="O530" s="21">
        <v>5.800000000000001E-2</v>
      </c>
      <c r="P530" s="1">
        <v>1</v>
      </c>
      <c r="Q530" s="2" t="s">
        <v>2180</v>
      </c>
      <c r="R530" s="6" t="s">
        <v>219</v>
      </c>
    </row>
    <row r="531" spans="1:18" x14ac:dyDescent="0.2">
      <c r="A531" s="12" t="s">
        <v>2181</v>
      </c>
      <c r="C531" s="1" t="s">
        <v>1804</v>
      </c>
      <c r="D531" s="1" t="s">
        <v>2182</v>
      </c>
      <c r="E531" s="1">
        <v>230</v>
      </c>
      <c r="F531" s="54">
        <f t="shared" si="124"/>
        <v>244.00699999999998</v>
      </c>
      <c r="G531" s="54">
        <f t="shared" si="123"/>
        <v>256.20734999999996</v>
      </c>
      <c r="H531" s="71">
        <f t="shared" si="116"/>
        <v>288.23326874999998</v>
      </c>
      <c r="I531" s="71">
        <f t="shared" si="118"/>
        <v>293.99793412499997</v>
      </c>
      <c r="J531" s="71">
        <f t="shared" si="114"/>
        <v>323.39772753749997</v>
      </c>
      <c r="K531" s="71">
        <f t="shared" si="126"/>
        <v>345.71217073758748</v>
      </c>
      <c r="L531" s="71">
        <f t="shared" si="125"/>
        <v>362.99777927446689</v>
      </c>
      <c r="M531" s="71">
        <f t="shared" si="113"/>
        <v>373.88771265270088</v>
      </c>
      <c r="N531" s="71">
        <f t="shared" si="115"/>
        <v>420.62367673428849</v>
      </c>
      <c r="O531" s="21">
        <v>7.3999999999999996E-2</v>
      </c>
      <c r="P531" s="1">
        <v>1</v>
      </c>
      <c r="Q531" s="2" t="s">
        <v>2364</v>
      </c>
      <c r="R531" s="6" t="s">
        <v>219</v>
      </c>
    </row>
    <row r="532" spans="1:18" x14ac:dyDescent="0.2">
      <c r="A532" s="12" t="s">
        <v>2365</v>
      </c>
      <c r="C532" s="1" t="s">
        <v>1804</v>
      </c>
      <c r="D532" s="1" t="s">
        <v>2366</v>
      </c>
      <c r="E532" s="1">
        <v>425</v>
      </c>
      <c r="F532" s="54">
        <f t="shared" si="124"/>
        <v>450.88249999999999</v>
      </c>
      <c r="G532" s="54">
        <f t="shared" si="123"/>
        <v>473.426625</v>
      </c>
      <c r="H532" s="71">
        <f t="shared" si="116"/>
        <v>532.60495312499995</v>
      </c>
      <c r="I532" s="71">
        <f t="shared" si="118"/>
        <v>543.25705218749999</v>
      </c>
      <c r="J532" s="71">
        <f t="shared" si="114"/>
        <v>597.58275740625004</v>
      </c>
      <c r="K532" s="71">
        <f t="shared" si="126"/>
        <v>638.81596766728126</v>
      </c>
      <c r="L532" s="71">
        <f t="shared" si="125"/>
        <v>670.7567660506453</v>
      </c>
      <c r="M532" s="71">
        <f t="shared" si="113"/>
        <v>690.87946903216471</v>
      </c>
      <c r="N532" s="71">
        <f t="shared" si="115"/>
        <v>777.2394026611853</v>
      </c>
      <c r="O532" s="21">
        <v>0.12</v>
      </c>
      <c r="P532" s="1">
        <v>1</v>
      </c>
      <c r="Q532" s="2" t="s">
        <v>2367</v>
      </c>
      <c r="R532" s="6" t="s">
        <v>219</v>
      </c>
    </row>
    <row r="533" spans="1:18" s="3" customFormat="1" x14ac:dyDescent="0.2">
      <c r="A533" s="12" t="s">
        <v>2368</v>
      </c>
      <c r="B533" s="12"/>
      <c r="C533" s="1" t="s">
        <v>1804</v>
      </c>
      <c r="D533" s="1" t="s">
        <v>2369</v>
      </c>
      <c r="E533" s="1">
        <v>185</v>
      </c>
      <c r="F533" s="54">
        <f t="shared" si="124"/>
        <v>196.26649999999998</v>
      </c>
      <c r="G533" s="54">
        <f t="shared" si="123"/>
        <v>206.079825</v>
      </c>
      <c r="H533" s="71">
        <f t="shared" si="116"/>
        <v>231.839803125</v>
      </c>
      <c r="I533" s="71">
        <f t="shared" si="118"/>
        <v>236.4765991875</v>
      </c>
      <c r="J533" s="71">
        <f t="shared" si="114"/>
        <v>260.12425910625001</v>
      </c>
      <c r="K533" s="71">
        <f t="shared" si="126"/>
        <v>278.07283298458123</v>
      </c>
      <c r="L533" s="71">
        <f t="shared" si="125"/>
        <v>291.97647463381031</v>
      </c>
      <c r="M533" s="71">
        <f t="shared" ref="M533:M595" si="127">L533*1.03</f>
        <v>300.73576887282462</v>
      </c>
      <c r="N533" s="71">
        <f t="shared" si="115"/>
        <v>338.32773998192772</v>
      </c>
      <c r="O533" s="21">
        <v>6.6000000000000003E-2</v>
      </c>
      <c r="P533" s="1">
        <v>1</v>
      </c>
      <c r="Q533" s="2" t="s">
        <v>2370</v>
      </c>
      <c r="R533" s="6" t="s">
        <v>219</v>
      </c>
    </row>
    <row r="534" spans="1:18" x14ac:dyDescent="0.2">
      <c r="A534" s="12" t="s">
        <v>2371</v>
      </c>
      <c r="C534" s="1" t="s">
        <v>1804</v>
      </c>
      <c r="D534" s="1" t="s">
        <v>2372</v>
      </c>
      <c r="E534" s="1">
        <v>240</v>
      </c>
      <c r="F534" s="54">
        <f t="shared" si="124"/>
        <v>254.61599999999999</v>
      </c>
      <c r="G534" s="54">
        <f t="shared" si="123"/>
        <v>267.34679999999997</v>
      </c>
      <c r="H534" s="71">
        <f t="shared" si="116"/>
        <v>300.76514999999995</v>
      </c>
      <c r="I534" s="71">
        <f t="shared" si="118"/>
        <v>306.78045299999997</v>
      </c>
      <c r="J534" s="71">
        <f t="shared" si="114"/>
        <v>337.45849829999997</v>
      </c>
      <c r="K534" s="71">
        <f t="shared" si="126"/>
        <v>360.74313468269997</v>
      </c>
      <c r="L534" s="71">
        <f t="shared" si="125"/>
        <v>378.78029141683498</v>
      </c>
      <c r="M534" s="71">
        <f t="shared" si="127"/>
        <v>390.14370015934003</v>
      </c>
      <c r="N534" s="71">
        <f t="shared" si="115"/>
        <v>438.91166267925752</v>
      </c>
      <c r="O534" s="21">
        <v>8.5000000000000006E-2</v>
      </c>
      <c r="P534" s="1">
        <v>1</v>
      </c>
      <c r="Q534" s="2" t="s">
        <v>2373</v>
      </c>
      <c r="R534" s="6" t="s">
        <v>219</v>
      </c>
    </row>
    <row r="535" spans="1:18" x14ac:dyDescent="0.2">
      <c r="A535" s="12" t="s">
        <v>2374</v>
      </c>
      <c r="C535" s="1" t="s">
        <v>1804</v>
      </c>
      <c r="D535" s="1" t="s">
        <v>2375</v>
      </c>
      <c r="E535" s="1">
        <v>195</v>
      </c>
      <c r="F535" s="54">
        <f t="shared" si="124"/>
        <v>206.87549999999999</v>
      </c>
      <c r="G535" s="54">
        <f t="shared" si="123"/>
        <v>217.21927500000001</v>
      </c>
      <c r="H535" s="71">
        <f t="shared" si="116"/>
        <v>244.371684375</v>
      </c>
      <c r="I535" s="71">
        <f t="shared" si="118"/>
        <v>249.25911806249999</v>
      </c>
      <c r="J535" s="71">
        <f t="shared" si="114"/>
        <v>274.18502986875001</v>
      </c>
      <c r="K535" s="71">
        <f t="shared" si="126"/>
        <v>293.10379692969377</v>
      </c>
      <c r="L535" s="71">
        <f t="shared" si="125"/>
        <v>307.75898677617846</v>
      </c>
      <c r="M535" s="71">
        <f t="shared" si="127"/>
        <v>316.99175637946382</v>
      </c>
      <c r="N535" s="71">
        <f t="shared" si="115"/>
        <v>356.6157259268968</v>
      </c>
      <c r="O535" s="21">
        <v>6.9000000000000006E-2</v>
      </c>
      <c r="P535" s="1">
        <v>1</v>
      </c>
      <c r="Q535" s="2" t="s">
        <v>2376</v>
      </c>
      <c r="R535" s="6" t="s">
        <v>219</v>
      </c>
    </row>
    <row r="536" spans="1:18" x14ac:dyDescent="0.2">
      <c r="A536" s="12" t="s">
        <v>2377</v>
      </c>
      <c r="C536" s="1" t="s">
        <v>1804</v>
      </c>
      <c r="D536" s="1" t="s">
        <v>2378</v>
      </c>
      <c r="E536" s="1">
        <v>245</v>
      </c>
      <c r="F536" s="54">
        <f t="shared" si="124"/>
        <v>259.9205</v>
      </c>
      <c r="G536" s="54">
        <f t="shared" si="123"/>
        <v>272.91652500000004</v>
      </c>
      <c r="H536" s="71">
        <f t="shared" si="116"/>
        <v>307.03109062500005</v>
      </c>
      <c r="I536" s="71">
        <f t="shared" si="118"/>
        <v>313.17171243750005</v>
      </c>
      <c r="J536" s="71">
        <f t="shared" si="114"/>
        <v>344.48888368125006</v>
      </c>
      <c r="K536" s="71">
        <f t="shared" si="126"/>
        <v>368.25861665525628</v>
      </c>
      <c r="L536" s="71">
        <f t="shared" si="125"/>
        <v>386.67154748801909</v>
      </c>
      <c r="M536" s="71">
        <f t="shared" si="127"/>
        <v>398.27169391265966</v>
      </c>
      <c r="N536" s="71">
        <f t="shared" si="115"/>
        <v>448.05565565174209</v>
      </c>
      <c r="O536" s="21">
        <v>8.7999999999999995E-2</v>
      </c>
      <c r="P536" s="1">
        <v>1</v>
      </c>
      <c r="Q536" s="2" t="s">
        <v>2379</v>
      </c>
      <c r="R536" s="6" t="s">
        <v>219</v>
      </c>
    </row>
    <row r="537" spans="1:18" x14ac:dyDescent="0.2">
      <c r="A537" s="12" t="s">
        <v>2380</v>
      </c>
      <c r="C537" s="1" t="s">
        <v>1804</v>
      </c>
      <c r="D537" s="1" t="s">
        <v>2381</v>
      </c>
      <c r="E537" s="1">
        <v>495</v>
      </c>
      <c r="F537" s="54">
        <f t="shared" si="124"/>
        <v>525.14549999999997</v>
      </c>
      <c r="G537" s="54">
        <f t="shared" si="123"/>
        <v>551.40277500000002</v>
      </c>
      <c r="H537" s="71">
        <f t="shared" si="116"/>
        <v>620.32812187500008</v>
      </c>
      <c r="I537" s="71">
        <f t="shared" si="118"/>
        <v>632.73468431250012</v>
      </c>
      <c r="J537" s="71">
        <f t="shared" ref="J537:J577" si="128">I537*1.1</f>
        <v>696.0081527437502</v>
      </c>
      <c r="K537" s="71">
        <f t="shared" si="126"/>
        <v>744.03271528306891</v>
      </c>
      <c r="L537" s="71">
        <f t="shared" si="125"/>
        <v>781.23435104722239</v>
      </c>
      <c r="M537" s="71">
        <f t="shared" si="127"/>
        <v>804.67138157863906</v>
      </c>
      <c r="N537" s="71">
        <f t="shared" si="115"/>
        <v>905.25530427596891</v>
      </c>
      <c r="O537" s="21">
        <v>0.128</v>
      </c>
      <c r="P537" s="1">
        <v>1</v>
      </c>
      <c r="Q537" s="2" t="s">
        <v>2382</v>
      </c>
      <c r="R537" s="6" t="s">
        <v>219</v>
      </c>
    </row>
    <row r="538" spans="1:18" x14ac:dyDescent="0.2">
      <c r="A538" s="12" t="s">
        <v>2383</v>
      </c>
      <c r="C538" s="1" t="s">
        <v>1804</v>
      </c>
      <c r="D538" s="1" t="s">
        <v>2384</v>
      </c>
      <c r="E538" s="1">
        <v>220</v>
      </c>
      <c r="F538" s="54">
        <f t="shared" si="124"/>
        <v>233.398</v>
      </c>
      <c r="G538" s="54">
        <f t="shared" si="123"/>
        <v>245.06790000000001</v>
      </c>
      <c r="H538" s="71">
        <f t="shared" si="116"/>
        <v>275.70138750000001</v>
      </c>
      <c r="I538" s="71">
        <f t="shared" si="118"/>
        <v>281.21541525000004</v>
      </c>
      <c r="J538" s="71">
        <f t="shared" si="128"/>
        <v>309.33695677500009</v>
      </c>
      <c r="K538" s="71">
        <f t="shared" si="126"/>
        <v>330.68120679247505</v>
      </c>
      <c r="L538" s="71">
        <f t="shared" si="125"/>
        <v>347.2152671320988</v>
      </c>
      <c r="M538" s="71">
        <f t="shared" si="127"/>
        <v>357.6317251460618</v>
      </c>
      <c r="N538" s="71">
        <f t="shared" si="115"/>
        <v>402.33569078931953</v>
      </c>
      <c r="O538" s="21">
        <v>7.0000000000000007E-2</v>
      </c>
      <c r="P538" s="1">
        <v>1</v>
      </c>
      <c r="Q538" s="2" t="s">
        <v>2385</v>
      </c>
      <c r="R538" s="6" t="s">
        <v>219</v>
      </c>
    </row>
    <row r="539" spans="1:18" x14ac:dyDescent="0.2">
      <c r="A539" s="12" t="s">
        <v>2386</v>
      </c>
      <c r="C539" s="1" t="s">
        <v>1804</v>
      </c>
      <c r="D539" s="1" t="s">
        <v>2255</v>
      </c>
      <c r="E539" s="1">
        <v>230</v>
      </c>
      <c r="F539" s="54">
        <f t="shared" si="124"/>
        <v>244.00699999999998</v>
      </c>
      <c r="G539" s="54">
        <f t="shared" si="123"/>
        <v>256.20734999999996</v>
      </c>
      <c r="H539" s="71">
        <f t="shared" si="116"/>
        <v>288.23326874999998</v>
      </c>
      <c r="I539" s="71">
        <f t="shared" si="118"/>
        <v>293.99793412499997</v>
      </c>
      <c r="J539" s="71">
        <f t="shared" si="128"/>
        <v>323.39772753749997</v>
      </c>
      <c r="K539" s="71">
        <f t="shared" si="126"/>
        <v>345.71217073758748</v>
      </c>
      <c r="L539" s="71">
        <f t="shared" si="125"/>
        <v>362.99777927446689</v>
      </c>
      <c r="M539" s="71">
        <f t="shared" si="127"/>
        <v>373.88771265270088</v>
      </c>
      <c r="N539" s="71">
        <f t="shared" si="115"/>
        <v>420.62367673428849</v>
      </c>
      <c r="O539" s="21">
        <v>7.8E-2</v>
      </c>
      <c r="P539" s="1">
        <v>1</v>
      </c>
      <c r="Q539" s="2" t="s">
        <v>2256</v>
      </c>
      <c r="R539" s="6" t="s">
        <v>219</v>
      </c>
    </row>
    <row r="540" spans="1:18" x14ac:dyDescent="0.2">
      <c r="A540" s="12" t="s">
        <v>2257</v>
      </c>
      <c r="C540" s="1" t="s">
        <v>1804</v>
      </c>
      <c r="D540" s="1" t="s">
        <v>2258</v>
      </c>
      <c r="E540" s="1">
        <v>195</v>
      </c>
      <c r="F540" s="54">
        <f t="shared" si="124"/>
        <v>206.87549999999999</v>
      </c>
      <c r="G540" s="54">
        <f t="shared" si="123"/>
        <v>217.21927500000001</v>
      </c>
      <c r="H540" s="71">
        <f t="shared" si="116"/>
        <v>244.371684375</v>
      </c>
      <c r="I540" s="71">
        <f t="shared" si="118"/>
        <v>249.25911806249999</v>
      </c>
      <c r="J540" s="71">
        <f t="shared" si="128"/>
        <v>274.18502986875001</v>
      </c>
      <c r="K540" s="71">
        <f t="shared" si="126"/>
        <v>293.10379692969377</v>
      </c>
      <c r="L540" s="71">
        <f t="shared" si="125"/>
        <v>307.75898677617846</v>
      </c>
      <c r="M540" s="71">
        <f t="shared" si="127"/>
        <v>316.99175637946382</v>
      </c>
      <c r="N540" s="71">
        <f t="shared" si="115"/>
        <v>356.6157259268968</v>
      </c>
      <c r="O540" s="21">
        <v>7.9000000000000001E-2</v>
      </c>
      <c r="P540" s="1">
        <v>1</v>
      </c>
      <c r="Q540" s="2" t="s">
        <v>2259</v>
      </c>
      <c r="R540" s="6" t="s">
        <v>219</v>
      </c>
    </row>
    <row r="541" spans="1:18" s="3" customFormat="1" x14ac:dyDescent="0.2">
      <c r="A541" s="12" t="s">
        <v>2260</v>
      </c>
      <c r="B541" s="12"/>
      <c r="C541" s="1" t="s">
        <v>1804</v>
      </c>
      <c r="D541" s="1" t="s">
        <v>1008</v>
      </c>
      <c r="E541" s="1">
        <v>255</v>
      </c>
      <c r="F541" s="54">
        <f t="shared" si="124"/>
        <v>270.52949999999998</v>
      </c>
      <c r="G541" s="54">
        <f t="shared" si="123"/>
        <v>284.05597499999999</v>
      </c>
      <c r="H541" s="71">
        <f t="shared" si="116"/>
        <v>319.56297187500002</v>
      </c>
      <c r="I541" s="71">
        <f t="shared" si="118"/>
        <v>325.95423131250004</v>
      </c>
      <c r="J541" s="71">
        <f t="shared" si="128"/>
        <v>358.54965444375006</v>
      </c>
      <c r="K541" s="71">
        <f t="shared" si="126"/>
        <v>383.28958060036877</v>
      </c>
      <c r="L541" s="71">
        <f t="shared" si="125"/>
        <v>402.45405963038723</v>
      </c>
      <c r="M541" s="71">
        <f t="shared" si="127"/>
        <v>414.52768141929886</v>
      </c>
      <c r="N541" s="71">
        <f t="shared" si="115"/>
        <v>466.34364159671122</v>
      </c>
      <c r="O541" s="21">
        <v>9.5000000000000001E-2</v>
      </c>
      <c r="P541" s="1">
        <v>1</v>
      </c>
      <c r="Q541" s="2" t="s">
        <v>1009</v>
      </c>
      <c r="R541" s="6" t="s">
        <v>219</v>
      </c>
    </row>
    <row r="542" spans="1:18" x14ac:dyDescent="0.2">
      <c r="A542" s="12" t="s">
        <v>1010</v>
      </c>
      <c r="C542" s="1" t="s">
        <v>1804</v>
      </c>
      <c r="D542" s="1" t="s">
        <v>1011</v>
      </c>
      <c r="E542" s="1">
        <v>510</v>
      </c>
      <c r="F542" s="54">
        <f t="shared" si="124"/>
        <v>541.05899999999997</v>
      </c>
      <c r="G542" s="54">
        <f t="shared" si="123"/>
        <v>568.11194999999998</v>
      </c>
      <c r="H542" s="71">
        <f t="shared" si="116"/>
        <v>639.12594375000003</v>
      </c>
      <c r="I542" s="71">
        <f t="shared" si="118"/>
        <v>651.90846262500008</v>
      </c>
      <c r="J542" s="71">
        <f t="shared" si="128"/>
        <v>717.09930888750011</v>
      </c>
      <c r="K542" s="71">
        <f t="shared" si="126"/>
        <v>766.57916120073753</v>
      </c>
      <c r="L542" s="71">
        <f t="shared" si="125"/>
        <v>804.90811926077447</v>
      </c>
      <c r="M542" s="71">
        <f t="shared" si="127"/>
        <v>829.05536283859772</v>
      </c>
      <c r="N542" s="71">
        <f t="shared" si="115"/>
        <v>932.68728319342245</v>
      </c>
      <c r="O542" s="21">
        <v>0.13800000000000001</v>
      </c>
      <c r="P542" s="1">
        <v>1</v>
      </c>
      <c r="Q542" s="2" t="s">
        <v>1012</v>
      </c>
      <c r="R542" s="6" t="s">
        <v>219</v>
      </c>
    </row>
    <row r="543" spans="1:18" x14ac:dyDescent="0.2">
      <c r="A543" s="12" t="s">
        <v>1013</v>
      </c>
      <c r="C543" s="1" t="s">
        <v>1804</v>
      </c>
      <c r="D543" s="1" t="s">
        <v>1014</v>
      </c>
      <c r="E543" s="1">
        <v>200</v>
      </c>
      <c r="F543" s="54">
        <f t="shared" si="124"/>
        <v>212.17999999999998</v>
      </c>
      <c r="G543" s="54">
        <f t="shared" si="123"/>
        <v>222.78899999999999</v>
      </c>
      <c r="H543" s="71">
        <f t="shared" si="116"/>
        <v>250.63762499999999</v>
      </c>
      <c r="I543" s="71">
        <f t="shared" si="118"/>
        <v>255.65037749999999</v>
      </c>
      <c r="J543" s="71">
        <f t="shared" si="128"/>
        <v>281.21541525000004</v>
      </c>
      <c r="K543" s="71">
        <f t="shared" si="126"/>
        <v>300.61927890225002</v>
      </c>
      <c r="L543" s="71">
        <f t="shared" si="125"/>
        <v>315.65024284736251</v>
      </c>
      <c r="M543" s="71">
        <f t="shared" si="127"/>
        <v>325.11975013278339</v>
      </c>
      <c r="N543" s="71">
        <f t="shared" si="115"/>
        <v>365.75971889938131</v>
      </c>
      <c r="O543" s="21">
        <v>8.900000000000001E-2</v>
      </c>
      <c r="P543" s="1">
        <v>1</v>
      </c>
      <c r="Q543" s="2" t="s">
        <v>1015</v>
      </c>
      <c r="R543" s="6" t="s">
        <v>219</v>
      </c>
    </row>
    <row r="544" spans="1:18" x14ac:dyDescent="0.2">
      <c r="A544" s="12" t="s">
        <v>1016</v>
      </c>
      <c r="C544" s="1" t="s">
        <v>1804</v>
      </c>
      <c r="D544" s="1" t="s">
        <v>1017</v>
      </c>
      <c r="E544" s="1">
        <v>255</v>
      </c>
      <c r="F544" s="54">
        <f t="shared" si="124"/>
        <v>270.52949999999998</v>
      </c>
      <c r="G544" s="54">
        <f t="shared" si="123"/>
        <v>284.05597499999999</v>
      </c>
      <c r="H544" s="71">
        <f t="shared" si="116"/>
        <v>319.56297187500002</v>
      </c>
      <c r="I544" s="71">
        <f t="shared" si="118"/>
        <v>325.95423131250004</v>
      </c>
      <c r="J544" s="71">
        <f t="shared" si="128"/>
        <v>358.54965444375006</v>
      </c>
      <c r="K544" s="71">
        <f t="shared" si="126"/>
        <v>383.28958060036877</v>
      </c>
      <c r="L544" s="71">
        <f t="shared" si="125"/>
        <v>402.45405963038723</v>
      </c>
      <c r="M544" s="71">
        <f t="shared" si="127"/>
        <v>414.52768141929886</v>
      </c>
      <c r="N544" s="71">
        <f t="shared" ref="N544:N577" si="129">M544*1.125</f>
        <v>466.34364159671122</v>
      </c>
      <c r="O544" s="21">
        <v>0.12</v>
      </c>
      <c r="P544" s="1">
        <v>1</v>
      </c>
      <c r="Q544" s="2" t="s">
        <v>1069</v>
      </c>
      <c r="R544" s="6" t="s">
        <v>219</v>
      </c>
    </row>
    <row r="545" spans="1:18" x14ac:dyDescent="0.2">
      <c r="A545" s="12" t="s">
        <v>1070</v>
      </c>
      <c r="C545" s="1" t="s">
        <v>1804</v>
      </c>
      <c r="D545" s="1" t="s">
        <v>1071</v>
      </c>
      <c r="E545" s="1">
        <v>530</v>
      </c>
      <c r="F545" s="54">
        <f t="shared" si="124"/>
        <v>562.27699999999993</v>
      </c>
      <c r="G545" s="54">
        <f t="shared" si="123"/>
        <v>590.39085</v>
      </c>
      <c r="H545" s="71">
        <f t="shared" si="116"/>
        <v>664.18970624999997</v>
      </c>
      <c r="I545" s="71">
        <f t="shared" si="118"/>
        <v>677.47350037499996</v>
      </c>
      <c r="J545" s="71">
        <f t="shared" si="128"/>
        <v>745.2208504125</v>
      </c>
      <c r="K545" s="71">
        <f t="shared" si="126"/>
        <v>796.64108909096251</v>
      </c>
      <c r="L545" s="71">
        <f t="shared" si="125"/>
        <v>836.47314354551065</v>
      </c>
      <c r="M545" s="71">
        <f t="shared" si="127"/>
        <v>861.567337851876</v>
      </c>
      <c r="N545" s="71">
        <f t="shared" si="129"/>
        <v>969.26325508336049</v>
      </c>
      <c r="O545" s="21">
        <v>0.14299999999999999</v>
      </c>
      <c r="P545" s="1">
        <v>1</v>
      </c>
      <c r="Q545" s="2" t="s">
        <v>1072</v>
      </c>
      <c r="R545" s="6" t="s">
        <v>219</v>
      </c>
    </row>
    <row r="546" spans="1:18" x14ac:dyDescent="0.2">
      <c r="A546" s="12" t="s">
        <v>1073</v>
      </c>
      <c r="C546" s="1" t="s">
        <v>1804</v>
      </c>
      <c r="D546" s="1" t="s">
        <v>1074</v>
      </c>
      <c r="E546" s="1">
        <v>175</v>
      </c>
      <c r="F546" s="54">
        <f t="shared" si="124"/>
        <v>185.6575</v>
      </c>
      <c r="G546" s="54">
        <f t="shared" si="123"/>
        <v>194.94037500000002</v>
      </c>
      <c r="H546" s="71">
        <f t="shared" si="116"/>
        <v>219.30792187500003</v>
      </c>
      <c r="I546" s="71">
        <f t="shared" si="118"/>
        <v>223.69408031250003</v>
      </c>
      <c r="J546" s="71">
        <f t="shared" si="128"/>
        <v>246.06348834375007</v>
      </c>
      <c r="K546" s="71">
        <f t="shared" si="126"/>
        <v>263.04186903946879</v>
      </c>
      <c r="L546" s="71">
        <f t="shared" si="125"/>
        <v>276.19396249144222</v>
      </c>
      <c r="M546" s="71">
        <f t="shared" si="127"/>
        <v>284.47978136618548</v>
      </c>
      <c r="N546" s="71">
        <f t="shared" si="129"/>
        <v>320.03975403695864</v>
      </c>
      <c r="O546" s="21">
        <v>9.0999999999999998E-2</v>
      </c>
      <c r="P546" s="1">
        <v>1</v>
      </c>
      <c r="Q546" s="2" t="s">
        <v>1075</v>
      </c>
      <c r="R546" s="6" t="s">
        <v>219</v>
      </c>
    </row>
    <row r="547" spans="1:18" x14ac:dyDescent="0.2">
      <c r="A547" s="12" t="s">
        <v>1076</v>
      </c>
      <c r="C547" s="1" t="s">
        <v>1804</v>
      </c>
      <c r="D547" s="1" t="s">
        <v>1077</v>
      </c>
      <c r="E547" s="1">
        <v>230</v>
      </c>
      <c r="F547" s="54">
        <f t="shared" si="124"/>
        <v>244.00699999999998</v>
      </c>
      <c r="G547" s="54">
        <f t="shared" si="123"/>
        <v>256.20734999999996</v>
      </c>
      <c r="H547" s="71">
        <f t="shared" si="116"/>
        <v>288.23326874999998</v>
      </c>
      <c r="I547" s="71">
        <f t="shared" si="118"/>
        <v>293.99793412499997</v>
      </c>
      <c r="J547" s="71">
        <f t="shared" si="128"/>
        <v>323.39772753749997</v>
      </c>
      <c r="K547" s="71">
        <f t="shared" si="126"/>
        <v>345.71217073758748</v>
      </c>
      <c r="L547" s="71">
        <f t="shared" si="125"/>
        <v>362.99777927446689</v>
      </c>
      <c r="M547" s="71">
        <f t="shared" si="127"/>
        <v>373.88771265270088</v>
      </c>
      <c r="N547" s="71">
        <f t="shared" si="129"/>
        <v>420.62367673428849</v>
      </c>
      <c r="O547" s="21">
        <v>0.114</v>
      </c>
      <c r="P547" s="1">
        <v>1</v>
      </c>
      <c r="Q547" s="2" t="s">
        <v>1078</v>
      </c>
      <c r="R547" s="6" t="s">
        <v>219</v>
      </c>
    </row>
    <row r="548" spans="1:18" x14ac:dyDescent="0.2">
      <c r="A548" s="12" t="s">
        <v>1079</v>
      </c>
      <c r="C548" s="1" t="s">
        <v>1804</v>
      </c>
      <c r="D548" s="1" t="s">
        <v>1080</v>
      </c>
      <c r="E548" s="1">
        <v>470</v>
      </c>
      <c r="F548" s="54">
        <f t="shared" si="124"/>
        <v>498.62299999999999</v>
      </c>
      <c r="G548" s="54">
        <f t="shared" si="123"/>
        <v>523.55415000000005</v>
      </c>
      <c r="H548" s="71">
        <f t="shared" ref="H548:H580" si="130">G548*1.125</f>
        <v>588.99841875000004</v>
      </c>
      <c r="I548" s="71">
        <f t="shared" si="118"/>
        <v>600.77838712500011</v>
      </c>
      <c r="J548" s="71">
        <f t="shared" si="128"/>
        <v>660.85622583750012</v>
      </c>
      <c r="K548" s="71">
        <f t="shared" si="126"/>
        <v>706.45530542028757</v>
      </c>
      <c r="L548" s="71">
        <f t="shared" si="125"/>
        <v>741.77807069130199</v>
      </c>
      <c r="M548" s="71">
        <f t="shared" si="127"/>
        <v>764.03141281204103</v>
      </c>
      <c r="N548" s="71">
        <f t="shared" si="129"/>
        <v>859.53533941354613</v>
      </c>
      <c r="O548" s="21">
        <v>0.16</v>
      </c>
      <c r="P548" s="1">
        <v>1</v>
      </c>
      <c r="Q548" s="2" t="s">
        <v>1081</v>
      </c>
      <c r="R548" s="6" t="s">
        <v>219</v>
      </c>
    </row>
    <row r="549" spans="1:18" x14ac:dyDescent="0.2">
      <c r="A549" s="12" t="s">
        <v>1082</v>
      </c>
      <c r="C549" s="1" t="s">
        <v>1804</v>
      </c>
      <c r="D549" s="1" t="s">
        <v>1083</v>
      </c>
      <c r="E549" s="1">
        <v>480</v>
      </c>
      <c r="F549" s="54">
        <f t="shared" si="124"/>
        <v>509.23199999999997</v>
      </c>
      <c r="G549" s="54">
        <f t="shared" si="123"/>
        <v>534.69359999999995</v>
      </c>
      <c r="H549" s="71">
        <f t="shared" si="130"/>
        <v>601.5302999999999</v>
      </c>
      <c r="I549" s="71">
        <f t="shared" si="118"/>
        <v>613.56090599999993</v>
      </c>
      <c r="J549" s="71">
        <f t="shared" si="128"/>
        <v>674.91699659999995</v>
      </c>
      <c r="K549" s="71">
        <f t="shared" si="126"/>
        <v>721.48626936539995</v>
      </c>
      <c r="L549" s="71">
        <f t="shared" si="125"/>
        <v>757.56058283366997</v>
      </c>
      <c r="M549" s="71">
        <f t="shared" si="127"/>
        <v>780.28740031868006</v>
      </c>
      <c r="N549" s="71">
        <f t="shared" si="129"/>
        <v>877.82332535851504</v>
      </c>
      <c r="O549" s="21">
        <v>0.11700000000000001</v>
      </c>
      <c r="P549" s="1">
        <v>1</v>
      </c>
      <c r="Q549" s="2" t="s">
        <v>1084</v>
      </c>
      <c r="R549" s="6" t="s">
        <v>219</v>
      </c>
    </row>
    <row r="550" spans="1:18" x14ac:dyDescent="0.2">
      <c r="A550" s="12">
        <v>102490699</v>
      </c>
      <c r="C550" s="1" t="s">
        <v>1085</v>
      </c>
      <c r="D550" s="1" t="s">
        <v>592</v>
      </c>
      <c r="E550" s="1">
        <v>290</v>
      </c>
      <c r="F550" s="54">
        <f t="shared" si="124"/>
        <v>307.661</v>
      </c>
      <c r="G550" s="54">
        <f t="shared" si="123"/>
        <v>323.04405000000003</v>
      </c>
      <c r="H550" s="71">
        <f t="shared" si="130"/>
        <v>363.42455625000002</v>
      </c>
      <c r="I550" s="71">
        <f t="shared" si="118"/>
        <v>370.69304737500005</v>
      </c>
      <c r="J550" s="71">
        <f>I550*1.07</f>
        <v>396.64156069125005</v>
      </c>
      <c r="K550" s="71">
        <f t="shared" si="126"/>
        <v>424.00982837894628</v>
      </c>
      <c r="L550" s="71">
        <f t="shared" si="125"/>
        <v>445.21031979789359</v>
      </c>
      <c r="M550" s="71">
        <f t="shared" si="127"/>
        <v>458.56662939183042</v>
      </c>
      <c r="N550" s="71">
        <f t="shared" si="129"/>
        <v>515.88745806580926</v>
      </c>
      <c r="O550" s="21">
        <v>9.8000000000000004E-2</v>
      </c>
      <c r="P550" s="1">
        <v>1</v>
      </c>
      <c r="Q550" s="2" t="s">
        <v>1007</v>
      </c>
      <c r="R550" s="6" t="s">
        <v>219</v>
      </c>
    </row>
    <row r="551" spans="1:18" x14ac:dyDescent="0.2">
      <c r="A551" s="12" t="s">
        <v>2048</v>
      </c>
      <c r="C551" s="1" t="s">
        <v>1804</v>
      </c>
      <c r="D551" s="1" t="s">
        <v>2049</v>
      </c>
      <c r="E551" s="1">
        <v>500</v>
      </c>
      <c r="F551" s="54">
        <f t="shared" si="124"/>
        <v>530.44999999999993</v>
      </c>
      <c r="G551" s="54">
        <f t="shared" si="123"/>
        <v>556.97249999999997</v>
      </c>
      <c r="H551" s="71">
        <f t="shared" si="130"/>
        <v>626.59406249999995</v>
      </c>
      <c r="I551" s="71">
        <f t="shared" si="118"/>
        <v>639.12594374999992</v>
      </c>
      <c r="J551" s="71">
        <f>I551*1.05</f>
        <v>671.08224093749993</v>
      </c>
      <c r="K551" s="71">
        <f t="shared" si="126"/>
        <v>717.38691556218737</v>
      </c>
      <c r="L551" s="71">
        <f t="shared" si="125"/>
        <v>753.25626134029676</v>
      </c>
      <c r="M551" s="71">
        <f t="shared" si="127"/>
        <v>775.85394918050565</v>
      </c>
      <c r="N551" s="71">
        <f t="shared" si="129"/>
        <v>872.83569282806889</v>
      </c>
      <c r="O551" s="21">
        <v>6.4000000000000001E-2</v>
      </c>
      <c r="P551" s="1">
        <v>1</v>
      </c>
      <c r="Q551" s="2" t="s">
        <v>713</v>
      </c>
      <c r="R551" s="6" t="s">
        <v>219</v>
      </c>
    </row>
    <row r="552" spans="1:18" x14ac:dyDescent="0.2">
      <c r="A552" s="12" t="s">
        <v>1086</v>
      </c>
      <c r="C552" s="1" t="s">
        <v>1087</v>
      </c>
      <c r="D552" s="1" t="s">
        <v>1088</v>
      </c>
      <c r="E552" s="1">
        <v>225</v>
      </c>
      <c r="F552" s="54">
        <f t="shared" si="124"/>
        <v>238.70249999999999</v>
      </c>
      <c r="G552" s="54">
        <f t="shared" si="123"/>
        <v>250.63762499999999</v>
      </c>
      <c r="H552" s="71">
        <f t="shared" si="130"/>
        <v>281.96732812499999</v>
      </c>
      <c r="I552" s="71">
        <f t="shared" si="118"/>
        <v>287.6066746875</v>
      </c>
      <c r="J552" s="71">
        <f t="shared" si="128"/>
        <v>316.36734215625</v>
      </c>
      <c r="K552" s="71">
        <f t="shared" si="126"/>
        <v>338.19668876503124</v>
      </c>
      <c r="L552" s="71">
        <f t="shared" si="125"/>
        <v>355.10652320328279</v>
      </c>
      <c r="M552" s="71">
        <f t="shared" si="127"/>
        <v>365.75971889938131</v>
      </c>
      <c r="N552" s="71">
        <f t="shared" si="129"/>
        <v>411.47968376180398</v>
      </c>
      <c r="O552" s="21">
        <v>8.3000000000000004E-2</v>
      </c>
      <c r="P552" s="1">
        <v>1</v>
      </c>
      <c r="Q552" s="2" t="s">
        <v>1089</v>
      </c>
      <c r="R552" s="6" t="s">
        <v>219</v>
      </c>
    </row>
    <row r="553" spans="1:18" x14ac:dyDescent="0.2">
      <c r="A553" s="12" t="s">
        <v>1090</v>
      </c>
      <c r="C553" s="1" t="s">
        <v>1087</v>
      </c>
      <c r="D553" s="1" t="s">
        <v>1091</v>
      </c>
      <c r="E553" s="1">
        <v>240</v>
      </c>
      <c r="F553" s="54">
        <f t="shared" si="124"/>
        <v>254.61599999999999</v>
      </c>
      <c r="G553" s="54">
        <f t="shared" si="123"/>
        <v>267.34679999999997</v>
      </c>
      <c r="H553" s="71">
        <f t="shared" si="130"/>
        <v>300.76514999999995</v>
      </c>
      <c r="I553" s="71">
        <f t="shared" si="118"/>
        <v>306.78045299999997</v>
      </c>
      <c r="J553" s="71">
        <f t="shared" si="128"/>
        <v>337.45849829999997</v>
      </c>
      <c r="K553" s="71">
        <f t="shared" si="126"/>
        <v>360.74313468269997</v>
      </c>
      <c r="L553" s="71">
        <f t="shared" si="125"/>
        <v>378.78029141683498</v>
      </c>
      <c r="M553" s="71">
        <f t="shared" si="127"/>
        <v>390.14370015934003</v>
      </c>
      <c r="N553" s="71">
        <f t="shared" si="129"/>
        <v>438.91166267925752</v>
      </c>
      <c r="O553" s="21">
        <v>9.6000000000000002E-2</v>
      </c>
      <c r="P553" s="1">
        <v>1</v>
      </c>
      <c r="Q553" s="2" t="s">
        <v>1092</v>
      </c>
      <c r="R553" s="6" t="s">
        <v>219</v>
      </c>
    </row>
    <row r="554" spans="1:18" x14ac:dyDescent="0.2">
      <c r="A554" s="12" t="s">
        <v>1093</v>
      </c>
      <c r="C554" s="1" t="s">
        <v>1087</v>
      </c>
      <c r="D554" s="1" t="s">
        <v>1094</v>
      </c>
      <c r="E554" s="1">
        <v>270</v>
      </c>
      <c r="F554" s="54">
        <f t="shared" si="124"/>
        <v>286.44299999999998</v>
      </c>
      <c r="G554" s="54">
        <f t="shared" si="123"/>
        <v>300.76515000000001</v>
      </c>
      <c r="H554" s="71">
        <f t="shared" si="130"/>
        <v>338.36079375000003</v>
      </c>
      <c r="I554" s="71">
        <f t="shared" si="118"/>
        <v>345.12800962500006</v>
      </c>
      <c r="J554" s="71">
        <f t="shared" si="128"/>
        <v>379.64081058750008</v>
      </c>
      <c r="K554" s="71">
        <f t="shared" si="126"/>
        <v>405.83602651803756</v>
      </c>
      <c r="L554" s="71">
        <f t="shared" si="125"/>
        <v>426.12782784393943</v>
      </c>
      <c r="M554" s="71">
        <f t="shared" si="127"/>
        <v>438.91166267925763</v>
      </c>
      <c r="N554" s="71">
        <f t="shared" si="129"/>
        <v>493.77562051416481</v>
      </c>
      <c r="O554" s="21">
        <v>0.106</v>
      </c>
      <c r="P554" s="1">
        <v>1</v>
      </c>
      <c r="Q554" s="2" t="s">
        <v>1095</v>
      </c>
      <c r="R554" s="6" t="s">
        <v>219</v>
      </c>
    </row>
    <row r="555" spans="1:18" x14ac:dyDescent="0.2">
      <c r="A555" s="12" t="s">
        <v>1096</v>
      </c>
      <c r="C555" s="1" t="s">
        <v>1087</v>
      </c>
      <c r="D555" s="1" t="s">
        <v>1097</v>
      </c>
      <c r="E555" s="1">
        <v>290</v>
      </c>
      <c r="F555" s="54">
        <f t="shared" si="124"/>
        <v>307.661</v>
      </c>
      <c r="G555" s="54">
        <f t="shared" si="123"/>
        <v>323.04405000000003</v>
      </c>
      <c r="H555" s="71">
        <f t="shared" si="130"/>
        <v>363.42455625000002</v>
      </c>
      <c r="I555" s="71">
        <f t="shared" si="118"/>
        <v>370.69304737500005</v>
      </c>
      <c r="J555" s="71">
        <f t="shared" si="128"/>
        <v>407.76235211250008</v>
      </c>
      <c r="K555" s="71">
        <f t="shared" si="126"/>
        <v>435.89795440826259</v>
      </c>
      <c r="L555" s="71">
        <f t="shared" si="125"/>
        <v>457.69285212867572</v>
      </c>
      <c r="M555" s="71">
        <f t="shared" si="127"/>
        <v>471.42363769253603</v>
      </c>
      <c r="N555" s="71">
        <f t="shared" si="129"/>
        <v>530.35159240410303</v>
      </c>
      <c r="O555" s="21">
        <v>0.14000000000000001</v>
      </c>
      <c r="P555" s="1">
        <v>1</v>
      </c>
      <c r="Q555" s="2" t="s">
        <v>1098</v>
      </c>
      <c r="R555" s="6" t="s">
        <v>219</v>
      </c>
    </row>
    <row r="556" spans="1:18" x14ac:dyDescent="0.2">
      <c r="A556" s="12" t="s">
        <v>1099</v>
      </c>
      <c r="C556" s="1" t="s">
        <v>1087</v>
      </c>
      <c r="D556" s="1" t="s">
        <v>1100</v>
      </c>
      <c r="E556" s="1">
        <v>315</v>
      </c>
      <c r="F556" s="54">
        <f t="shared" si="124"/>
        <v>334.18349999999998</v>
      </c>
      <c r="G556" s="54">
        <f t="shared" si="123"/>
        <v>350.892675</v>
      </c>
      <c r="H556" s="71">
        <f t="shared" si="130"/>
        <v>394.754259375</v>
      </c>
      <c r="I556" s="71">
        <f t="shared" si="118"/>
        <v>402.6493445625</v>
      </c>
      <c r="J556" s="71">
        <f t="shared" si="128"/>
        <v>442.91427901875005</v>
      </c>
      <c r="K556" s="71">
        <f t="shared" si="126"/>
        <v>473.47536427104376</v>
      </c>
      <c r="L556" s="71">
        <f t="shared" si="125"/>
        <v>497.14913248459595</v>
      </c>
      <c r="M556" s="71">
        <f t="shared" si="127"/>
        <v>512.06360645913389</v>
      </c>
      <c r="N556" s="71">
        <f t="shared" si="129"/>
        <v>576.07155726652559</v>
      </c>
      <c r="O556" s="21">
        <v>0.10299999999999999</v>
      </c>
      <c r="P556" s="1">
        <v>1</v>
      </c>
      <c r="Q556" s="2" t="s">
        <v>1101</v>
      </c>
      <c r="R556" s="6" t="s">
        <v>219</v>
      </c>
    </row>
    <row r="557" spans="1:18" x14ac:dyDescent="0.2">
      <c r="A557" s="12" t="s">
        <v>1102</v>
      </c>
      <c r="C557" s="1" t="s">
        <v>1087</v>
      </c>
      <c r="D557" s="1" t="s">
        <v>1103</v>
      </c>
      <c r="E557" s="1">
        <v>380</v>
      </c>
      <c r="F557" s="54">
        <f t="shared" si="124"/>
        <v>403.142</v>
      </c>
      <c r="G557" s="54">
        <f t="shared" si="123"/>
        <v>423.29910000000001</v>
      </c>
      <c r="H557" s="71">
        <f t="shared" si="130"/>
        <v>476.21148750000003</v>
      </c>
      <c r="I557" s="71">
        <f t="shared" si="118"/>
        <v>485.73571725000005</v>
      </c>
      <c r="J557" s="71">
        <f t="shared" si="128"/>
        <v>534.30928897500007</v>
      </c>
      <c r="K557" s="71">
        <f t="shared" si="126"/>
        <v>571.17662991427505</v>
      </c>
      <c r="L557" s="71">
        <f t="shared" si="125"/>
        <v>599.73546140998883</v>
      </c>
      <c r="M557" s="71">
        <f t="shared" si="127"/>
        <v>617.7275252522885</v>
      </c>
      <c r="N557" s="71">
        <f t="shared" si="129"/>
        <v>694.94346590882458</v>
      </c>
      <c r="O557" s="21">
        <v>0.127</v>
      </c>
      <c r="P557" s="1">
        <v>1</v>
      </c>
      <c r="Q557" s="2" t="s">
        <v>1104</v>
      </c>
      <c r="R557" s="6" t="s">
        <v>219</v>
      </c>
    </row>
    <row r="558" spans="1:18" x14ac:dyDescent="0.2">
      <c r="A558" s="12" t="s">
        <v>1105</v>
      </c>
      <c r="C558" s="1" t="s">
        <v>1087</v>
      </c>
      <c r="D558" s="1" t="s">
        <v>1106</v>
      </c>
      <c r="E558" s="1">
        <v>205</v>
      </c>
      <c r="F558" s="54">
        <f t="shared" si="124"/>
        <v>217.4845</v>
      </c>
      <c r="G558" s="54">
        <f t="shared" si="123"/>
        <v>228.35872499999999</v>
      </c>
      <c r="H558" s="71">
        <f t="shared" si="130"/>
        <v>256.903565625</v>
      </c>
      <c r="I558" s="71">
        <f t="shared" si="118"/>
        <v>262.04163693750002</v>
      </c>
      <c r="J558" s="71">
        <f t="shared" si="128"/>
        <v>288.24580063125006</v>
      </c>
      <c r="K558" s="71">
        <f t="shared" si="126"/>
        <v>308.13476087480632</v>
      </c>
      <c r="L558" s="71">
        <f t="shared" si="125"/>
        <v>323.54149891854667</v>
      </c>
      <c r="M558" s="71">
        <f t="shared" si="127"/>
        <v>333.24774388610308</v>
      </c>
      <c r="N558" s="71">
        <f t="shared" si="129"/>
        <v>374.90371187186599</v>
      </c>
      <c r="O558" s="21">
        <v>7.0000000000000007E-2</v>
      </c>
      <c r="P558" s="1">
        <v>1</v>
      </c>
      <c r="Q558" s="2" t="s">
        <v>1107</v>
      </c>
      <c r="R558" s="6" t="s">
        <v>219</v>
      </c>
    </row>
    <row r="559" spans="1:18" x14ac:dyDescent="0.2">
      <c r="A559" s="12" t="s">
        <v>1108</v>
      </c>
      <c r="C559" s="1" t="s">
        <v>1087</v>
      </c>
      <c r="D559" s="1" t="s">
        <v>1109</v>
      </c>
      <c r="E559" s="1">
        <v>220</v>
      </c>
      <c r="F559" s="54">
        <f t="shared" si="124"/>
        <v>233.398</v>
      </c>
      <c r="G559" s="54">
        <f t="shared" si="123"/>
        <v>245.06790000000001</v>
      </c>
      <c r="H559" s="71">
        <f t="shared" si="130"/>
        <v>275.70138750000001</v>
      </c>
      <c r="I559" s="71">
        <f t="shared" si="118"/>
        <v>281.21541525000004</v>
      </c>
      <c r="J559" s="71">
        <f t="shared" si="128"/>
        <v>309.33695677500009</v>
      </c>
      <c r="K559" s="71">
        <f t="shared" si="126"/>
        <v>330.68120679247505</v>
      </c>
      <c r="L559" s="71">
        <f t="shared" si="125"/>
        <v>347.2152671320988</v>
      </c>
      <c r="M559" s="71">
        <f t="shared" si="127"/>
        <v>357.6317251460618</v>
      </c>
      <c r="N559" s="71">
        <f t="shared" si="129"/>
        <v>402.33569078931953</v>
      </c>
      <c r="O559" s="21">
        <v>8.7999999999999995E-2</v>
      </c>
      <c r="P559" s="1">
        <v>1</v>
      </c>
      <c r="Q559" s="2" t="s">
        <v>1110</v>
      </c>
      <c r="R559" s="6" t="s">
        <v>219</v>
      </c>
    </row>
    <row r="560" spans="1:18" s="3" customFormat="1" x14ac:dyDescent="0.2">
      <c r="A560" s="12" t="s">
        <v>1111</v>
      </c>
      <c r="B560" s="12"/>
      <c r="C560" s="1" t="s">
        <v>1087</v>
      </c>
      <c r="D560" s="1" t="s">
        <v>1112</v>
      </c>
      <c r="E560" s="1">
        <v>250</v>
      </c>
      <c r="F560" s="54">
        <f t="shared" si="124"/>
        <v>265.22499999999997</v>
      </c>
      <c r="G560" s="54">
        <f t="shared" si="123"/>
        <v>278.48624999999998</v>
      </c>
      <c r="H560" s="71">
        <f t="shared" si="130"/>
        <v>313.29703124999997</v>
      </c>
      <c r="I560" s="71">
        <f t="shared" si="118"/>
        <v>319.56297187499996</v>
      </c>
      <c r="J560" s="71">
        <f t="shared" si="128"/>
        <v>351.51926906249997</v>
      </c>
      <c r="K560" s="71">
        <f t="shared" si="126"/>
        <v>375.77409862781246</v>
      </c>
      <c r="L560" s="71">
        <f t="shared" si="125"/>
        <v>394.56280355920308</v>
      </c>
      <c r="M560" s="71">
        <f t="shared" si="127"/>
        <v>406.39968766597917</v>
      </c>
      <c r="N560" s="71">
        <f t="shared" si="129"/>
        <v>457.1996486242266</v>
      </c>
      <c r="O560" s="21">
        <v>0.08</v>
      </c>
      <c r="P560" s="1">
        <v>1</v>
      </c>
      <c r="Q560" s="2" t="s">
        <v>1113</v>
      </c>
      <c r="R560" s="6" t="s">
        <v>219</v>
      </c>
    </row>
    <row r="561" spans="1:18" s="3" customFormat="1" x14ac:dyDescent="0.2">
      <c r="A561" s="12" t="s">
        <v>1114</v>
      </c>
      <c r="B561" s="12"/>
      <c r="C561" s="1" t="s">
        <v>1087</v>
      </c>
      <c r="D561" s="1" t="s">
        <v>1115</v>
      </c>
      <c r="E561" s="1">
        <v>270</v>
      </c>
      <c r="F561" s="54">
        <f t="shared" si="124"/>
        <v>286.44299999999998</v>
      </c>
      <c r="G561" s="54">
        <f t="shared" si="123"/>
        <v>300.76515000000001</v>
      </c>
      <c r="H561" s="71">
        <f t="shared" si="130"/>
        <v>338.36079375000003</v>
      </c>
      <c r="I561" s="71">
        <f t="shared" si="118"/>
        <v>345.12800962500006</v>
      </c>
      <c r="J561" s="71">
        <f t="shared" si="128"/>
        <v>379.64081058750008</v>
      </c>
      <c r="K561" s="71">
        <f t="shared" si="126"/>
        <v>405.83602651803756</v>
      </c>
      <c r="L561" s="71">
        <f t="shared" si="125"/>
        <v>426.12782784393943</v>
      </c>
      <c r="M561" s="71">
        <f t="shared" si="127"/>
        <v>438.91166267925763</v>
      </c>
      <c r="N561" s="71">
        <f t="shared" si="129"/>
        <v>493.77562051416481</v>
      </c>
      <c r="O561" s="21">
        <v>0.111</v>
      </c>
      <c r="P561" s="1">
        <v>1</v>
      </c>
      <c r="Q561" s="2" t="s">
        <v>1116</v>
      </c>
      <c r="R561" s="6" t="s">
        <v>219</v>
      </c>
    </row>
    <row r="562" spans="1:18" x14ac:dyDescent="0.2">
      <c r="A562" s="12" t="s">
        <v>1117</v>
      </c>
      <c r="C562" s="1" t="s">
        <v>1087</v>
      </c>
      <c r="D562" s="1" t="s">
        <v>1118</v>
      </c>
      <c r="E562" s="1">
        <v>205</v>
      </c>
      <c r="F562" s="54">
        <f t="shared" si="124"/>
        <v>217.4845</v>
      </c>
      <c r="G562" s="54">
        <f t="shared" si="123"/>
        <v>228.35872499999999</v>
      </c>
      <c r="H562" s="71">
        <f t="shared" si="130"/>
        <v>256.903565625</v>
      </c>
      <c r="I562" s="71">
        <f t="shared" si="118"/>
        <v>262.04163693750002</v>
      </c>
      <c r="J562" s="71">
        <f t="shared" si="128"/>
        <v>288.24580063125006</v>
      </c>
      <c r="K562" s="71">
        <f t="shared" si="126"/>
        <v>308.13476087480632</v>
      </c>
      <c r="L562" s="71">
        <f t="shared" si="125"/>
        <v>323.54149891854667</v>
      </c>
      <c r="M562" s="71">
        <f t="shared" si="127"/>
        <v>333.24774388610308</v>
      </c>
      <c r="N562" s="71">
        <f t="shared" si="129"/>
        <v>374.90371187186599</v>
      </c>
      <c r="O562" s="21">
        <v>7.6999999999999999E-2</v>
      </c>
      <c r="P562" s="1">
        <v>1</v>
      </c>
      <c r="Q562" s="2" t="s">
        <v>1119</v>
      </c>
      <c r="R562" s="6" t="s">
        <v>219</v>
      </c>
    </row>
    <row r="563" spans="1:18" x14ac:dyDescent="0.2">
      <c r="A563" s="12" t="s">
        <v>1120</v>
      </c>
      <c r="C563" s="1" t="s">
        <v>1087</v>
      </c>
      <c r="D563" s="1" t="s">
        <v>1121</v>
      </c>
      <c r="E563" s="1">
        <v>250</v>
      </c>
      <c r="F563" s="54">
        <f t="shared" si="124"/>
        <v>265.22499999999997</v>
      </c>
      <c r="G563" s="54">
        <f t="shared" si="123"/>
        <v>278.48624999999998</v>
      </c>
      <c r="H563" s="71">
        <f t="shared" si="130"/>
        <v>313.29703124999997</v>
      </c>
      <c r="I563" s="71">
        <f t="shared" si="118"/>
        <v>319.56297187499996</v>
      </c>
      <c r="J563" s="71">
        <f t="shared" si="128"/>
        <v>351.51926906249997</v>
      </c>
      <c r="K563" s="71">
        <f t="shared" si="126"/>
        <v>375.77409862781246</v>
      </c>
      <c r="L563" s="71">
        <f t="shared" si="125"/>
        <v>394.56280355920308</v>
      </c>
      <c r="M563" s="71">
        <f t="shared" si="127"/>
        <v>406.39968766597917</v>
      </c>
      <c r="N563" s="71">
        <f t="shared" si="129"/>
        <v>457.1996486242266</v>
      </c>
      <c r="O563" s="21">
        <v>0.10100000000000002</v>
      </c>
      <c r="P563" s="1">
        <v>1</v>
      </c>
      <c r="Q563" s="2" t="s">
        <v>1122</v>
      </c>
      <c r="R563" s="6" t="s">
        <v>219</v>
      </c>
    </row>
    <row r="564" spans="1:18" x14ac:dyDescent="0.2">
      <c r="A564" s="12" t="s">
        <v>1123</v>
      </c>
      <c r="C564" s="1" t="s">
        <v>1087</v>
      </c>
      <c r="D564" s="1" t="s">
        <v>1124</v>
      </c>
      <c r="E564" s="1">
        <v>225</v>
      </c>
      <c r="F564" s="54">
        <f t="shared" si="124"/>
        <v>238.70249999999999</v>
      </c>
      <c r="G564" s="54">
        <f t="shared" si="123"/>
        <v>250.63762499999999</v>
      </c>
      <c r="H564" s="71">
        <f t="shared" si="130"/>
        <v>281.96732812499999</v>
      </c>
      <c r="I564" s="71">
        <f t="shared" si="118"/>
        <v>287.6066746875</v>
      </c>
      <c r="J564" s="71">
        <f t="shared" si="128"/>
        <v>316.36734215625</v>
      </c>
      <c r="K564" s="71">
        <f t="shared" si="126"/>
        <v>338.19668876503124</v>
      </c>
      <c r="L564" s="71">
        <f t="shared" si="125"/>
        <v>355.10652320328279</v>
      </c>
      <c r="M564" s="71">
        <f t="shared" si="127"/>
        <v>365.75971889938131</v>
      </c>
      <c r="N564" s="71">
        <f t="shared" si="129"/>
        <v>411.47968376180398</v>
      </c>
      <c r="O564" s="21">
        <v>8.5000000000000006E-2</v>
      </c>
      <c r="P564" s="1">
        <v>1</v>
      </c>
      <c r="Q564" s="2" t="s">
        <v>1125</v>
      </c>
      <c r="R564" s="6" t="s">
        <v>219</v>
      </c>
    </row>
    <row r="565" spans="1:18" x14ac:dyDescent="0.2">
      <c r="A565" s="12" t="s">
        <v>1126</v>
      </c>
      <c r="C565" s="1" t="s">
        <v>1087</v>
      </c>
      <c r="D565" s="1" t="s">
        <v>1605</v>
      </c>
      <c r="E565" s="1">
        <v>270</v>
      </c>
      <c r="F565" s="54">
        <f t="shared" si="124"/>
        <v>286.44299999999998</v>
      </c>
      <c r="G565" s="54">
        <f t="shared" si="123"/>
        <v>300.76515000000001</v>
      </c>
      <c r="H565" s="71">
        <f t="shared" si="130"/>
        <v>338.36079375000003</v>
      </c>
      <c r="I565" s="71">
        <f t="shared" si="118"/>
        <v>345.12800962500006</v>
      </c>
      <c r="J565" s="71">
        <f t="shared" si="128"/>
        <v>379.64081058750008</v>
      </c>
      <c r="K565" s="71">
        <f t="shared" si="126"/>
        <v>405.83602651803756</v>
      </c>
      <c r="L565" s="71">
        <f t="shared" si="125"/>
        <v>426.12782784393943</v>
      </c>
      <c r="M565" s="71">
        <f t="shared" si="127"/>
        <v>438.91166267925763</v>
      </c>
      <c r="N565" s="71">
        <f t="shared" si="129"/>
        <v>493.77562051416481</v>
      </c>
      <c r="O565" s="21">
        <v>0.11</v>
      </c>
      <c r="P565" s="1">
        <v>1</v>
      </c>
      <c r="Q565" s="2" t="s">
        <v>1606</v>
      </c>
      <c r="R565" s="6" t="s">
        <v>219</v>
      </c>
    </row>
    <row r="566" spans="1:18" x14ac:dyDescent="0.2">
      <c r="A566" s="12" t="s">
        <v>1607</v>
      </c>
      <c r="C566" s="1" t="s">
        <v>1087</v>
      </c>
      <c r="D566" s="1" t="s">
        <v>2375</v>
      </c>
      <c r="E566" s="1">
        <v>225</v>
      </c>
      <c r="F566" s="54">
        <f t="shared" si="124"/>
        <v>238.70249999999999</v>
      </c>
      <c r="G566" s="54">
        <f t="shared" si="123"/>
        <v>250.63762499999999</v>
      </c>
      <c r="H566" s="71">
        <f t="shared" si="130"/>
        <v>281.96732812499999</v>
      </c>
      <c r="I566" s="71">
        <f t="shared" si="118"/>
        <v>287.6066746875</v>
      </c>
      <c r="J566" s="71">
        <f t="shared" si="128"/>
        <v>316.36734215625</v>
      </c>
      <c r="K566" s="71">
        <f t="shared" si="126"/>
        <v>338.19668876503124</v>
      </c>
      <c r="L566" s="71">
        <f t="shared" si="125"/>
        <v>355.10652320328279</v>
      </c>
      <c r="M566" s="71">
        <f t="shared" si="127"/>
        <v>365.75971889938131</v>
      </c>
      <c r="N566" s="71">
        <f t="shared" si="129"/>
        <v>411.47968376180398</v>
      </c>
      <c r="O566" s="21">
        <v>8.7999999999999995E-2</v>
      </c>
      <c r="P566" s="1">
        <v>1</v>
      </c>
      <c r="Q566" s="2" t="s">
        <v>1608</v>
      </c>
      <c r="R566" s="6" t="s">
        <v>219</v>
      </c>
    </row>
    <row r="567" spans="1:18" x14ac:dyDescent="0.2">
      <c r="A567" s="12" t="s">
        <v>1609</v>
      </c>
      <c r="C567" s="1" t="s">
        <v>1087</v>
      </c>
      <c r="D567" s="1" t="s">
        <v>2378</v>
      </c>
      <c r="E567" s="1">
        <v>265</v>
      </c>
      <c r="F567" s="54">
        <f t="shared" si="124"/>
        <v>281.13849999999996</v>
      </c>
      <c r="G567" s="54">
        <f t="shared" si="123"/>
        <v>295.195425</v>
      </c>
      <c r="H567" s="71">
        <f t="shared" si="130"/>
        <v>332.09485312499999</v>
      </c>
      <c r="I567" s="71">
        <f t="shared" si="118"/>
        <v>338.73675018749998</v>
      </c>
      <c r="J567" s="71">
        <f t="shared" si="128"/>
        <v>372.61042520625</v>
      </c>
      <c r="K567" s="71">
        <f t="shared" si="126"/>
        <v>398.32054454548125</v>
      </c>
      <c r="L567" s="71">
        <f t="shared" si="125"/>
        <v>418.23657177275533</v>
      </c>
      <c r="M567" s="71">
        <f t="shared" si="127"/>
        <v>430.783668925938</v>
      </c>
      <c r="N567" s="71">
        <f t="shared" si="129"/>
        <v>484.63162754168025</v>
      </c>
      <c r="O567" s="21">
        <v>0.11200000000000002</v>
      </c>
      <c r="P567" s="1">
        <v>1</v>
      </c>
      <c r="Q567" s="2" t="s">
        <v>1610</v>
      </c>
      <c r="R567" s="6" t="s">
        <v>219</v>
      </c>
    </row>
    <row r="568" spans="1:18" x14ac:dyDescent="0.2">
      <c r="A568" s="12" t="s">
        <v>1611</v>
      </c>
      <c r="C568" s="1" t="s">
        <v>1087</v>
      </c>
      <c r="D568" s="1" t="s">
        <v>1612</v>
      </c>
      <c r="E568" s="1">
        <v>250</v>
      </c>
      <c r="F568" s="54">
        <f t="shared" si="124"/>
        <v>265.22499999999997</v>
      </c>
      <c r="G568" s="54">
        <f t="shared" si="123"/>
        <v>278.48624999999998</v>
      </c>
      <c r="H568" s="71">
        <f t="shared" si="130"/>
        <v>313.29703124999997</v>
      </c>
      <c r="I568" s="71">
        <f t="shared" si="118"/>
        <v>319.56297187499996</v>
      </c>
      <c r="J568" s="71">
        <f t="shared" si="128"/>
        <v>351.51926906249997</v>
      </c>
      <c r="K568" s="71">
        <f t="shared" si="126"/>
        <v>375.77409862781246</v>
      </c>
      <c r="L568" s="71">
        <f t="shared" si="125"/>
        <v>394.56280355920308</v>
      </c>
      <c r="M568" s="71">
        <f t="shared" si="127"/>
        <v>406.39968766597917</v>
      </c>
      <c r="N568" s="71">
        <f t="shared" si="129"/>
        <v>457.1996486242266</v>
      </c>
      <c r="O568" s="21">
        <v>7.4999999999999997E-2</v>
      </c>
      <c r="P568" s="1">
        <v>1</v>
      </c>
      <c r="Q568" s="2" t="s">
        <v>1613</v>
      </c>
      <c r="R568" s="6" t="s">
        <v>219</v>
      </c>
    </row>
    <row r="569" spans="1:18" x14ac:dyDescent="0.2">
      <c r="A569" s="12" t="s">
        <v>1614</v>
      </c>
      <c r="C569" s="1" t="s">
        <v>1087</v>
      </c>
      <c r="D569" s="1" t="s">
        <v>1615</v>
      </c>
      <c r="E569" s="1">
        <v>260</v>
      </c>
      <c r="F569" s="54">
        <f t="shared" si="124"/>
        <v>275.834</v>
      </c>
      <c r="G569" s="54">
        <f t="shared" si="123"/>
        <v>289.62569999999999</v>
      </c>
      <c r="H569" s="71">
        <f t="shared" si="130"/>
        <v>325.8289125</v>
      </c>
      <c r="I569" s="71">
        <f t="shared" si="118"/>
        <v>332.34549075000001</v>
      </c>
      <c r="J569" s="71">
        <f t="shared" si="128"/>
        <v>365.58003982500003</v>
      </c>
      <c r="K569" s="71">
        <f t="shared" si="126"/>
        <v>390.80506257292501</v>
      </c>
      <c r="L569" s="71">
        <f t="shared" si="125"/>
        <v>410.34531570157128</v>
      </c>
      <c r="M569" s="71">
        <f t="shared" si="127"/>
        <v>422.65567517261843</v>
      </c>
      <c r="N569" s="71">
        <f t="shared" si="129"/>
        <v>475.48763456919573</v>
      </c>
      <c r="O569" s="21">
        <v>0.09</v>
      </c>
      <c r="P569" s="1">
        <v>1</v>
      </c>
      <c r="Q569" s="2" t="s">
        <v>1616</v>
      </c>
      <c r="R569" s="6" t="s">
        <v>219</v>
      </c>
    </row>
    <row r="570" spans="1:18" x14ac:dyDescent="0.2">
      <c r="A570" s="12" t="s">
        <v>1617</v>
      </c>
      <c r="C570" s="1" t="s">
        <v>1087</v>
      </c>
      <c r="D570" s="1" t="s">
        <v>1618</v>
      </c>
      <c r="E570" s="1">
        <v>235</v>
      </c>
      <c r="F570" s="54">
        <f t="shared" si="124"/>
        <v>249.3115</v>
      </c>
      <c r="G570" s="54">
        <f t="shared" si="123"/>
        <v>261.77707500000002</v>
      </c>
      <c r="H570" s="71">
        <f t="shared" si="130"/>
        <v>294.49920937500002</v>
      </c>
      <c r="I570" s="71">
        <f t="shared" si="118"/>
        <v>300.38919356250005</v>
      </c>
      <c r="J570" s="71">
        <f t="shared" si="128"/>
        <v>330.42811291875006</v>
      </c>
      <c r="K570" s="71">
        <f t="shared" si="126"/>
        <v>353.22765271014379</v>
      </c>
      <c r="L570" s="71">
        <f t="shared" si="125"/>
        <v>370.889035345651</v>
      </c>
      <c r="M570" s="71">
        <f t="shared" si="127"/>
        <v>382.01570640602051</v>
      </c>
      <c r="N570" s="71">
        <f t="shared" si="129"/>
        <v>429.76766970677306</v>
      </c>
      <c r="O570" s="21">
        <v>9.8000000000000004E-2</v>
      </c>
      <c r="P570" s="1">
        <v>1</v>
      </c>
      <c r="Q570" s="2" t="s">
        <v>1619</v>
      </c>
      <c r="R570" s="6" t="s">
        <v>219</v>
      </c>
    </row>
    <row r="571" spans="1:18" x14ac:dyDescent="0.2">
      <c r="A571" s="12" t="s">
        <v>1620</v>
      </c>
      <c r="C571" s="1" t="s">
        <v>1087</v>
      </c>
      <c r="D571" s="1" t="s">
        <v>1621</v>
      </c>
      <c r="E571" s="1">
        <v>285</v>
      </c>
      <c r="F571" s="54">
        <f t="shared" si="124"/>
        <v>302.35649999999998</v>
      </c>
      <c r="G571" s="54">
        <f t="shared" si="123"/>
        <v>317.47432500000002</v>
      </c>
      <c r="H571" s="71">
        <f t="shared" si="130"/>
        <v>357.15861562500004</v>
      </c>
      <c r="I571" s="71">
        <f t="shared" si="118"/>
        <v>364.30178793750002</v>
      </c>
      <c r="J571" s="71">
        <f t="shared" si="128"/>
        <v>400.73196673125005</v>
      </c>
      <c r="K571" s="71">
        <f t="shared" si="126"/>
        <v>428.38247243570629</v>
      </c>
      <c r="L571" s="71">
        <f t="shared" si="125"/>
        <v>449.80159605749162</v>
      </c>
      <c r="M571" s="71">
        <f t="shared" si="127"/>
        <v>463.2956439392164</v>
      </c>
      <c r="N571" s="71">
        <f t="shared" si="129"/>
        <v>521.20759943161841</v>
      </c>
      <c r="O571" s="21">
        <v>0.122</v>
      </c>
      <c r="P571" s="1">
        <v>1</v>
      </c>
      <c r="Q571" s="2" t="s">
        <v>1622</v>
      </c>
      <c r="R571" s="6" t="s">
        <v>219</v>
      </c>
    </row>
    <row r="572" spans="1:18" x14ac:dyDescent="0.2">
      <c r="A572" s="12" t="s">
        <v>1623</v>
      </c>
      <c r="C572" s="1" t="s">
        <v>1087</v>
      </c>
      <c r="D572" s="1" t="s">
        <v>1014</v>
      </c>
      <c r="E572" s="1">
        <v>240</v>
      </c>
      <c r="F572" s="54">
        <f t="shared" si="124"/>
        <v>254.61599999999999</v>
      </c>
      <c r="G572" s="54">
        <f t="shared" si="123"/>
        <v>267.34679999999997</v>
      </c>
      <c r="H572" s="71">
        <f t="shared" si="130"/>
        <v>300.76514999999995</v>
      </c>
      <c r="I572" s="71">
        <f t="shared" si="118"/>
        <v>306.78045299999997</v>
      </c>
      <c r="J572" s="71">
        <f t="shared" si="128"/>
        <v>337.45849829999997</v>
      </c>
      <c r="K572" s="71">
        <f t="shared" si="126"/>
        <v>360.74313468269997</v>
      </c>
      <c r="L572" s="71">
        <f t="shared" si="125"/>
        <v>378.78029141683498</v>
      </c>
      <c r="M572" s="71">
        <f t="shared" si="127"/>
        <v>390.14370015934003</v>
      </c>
      <c r="N572" s="71">
        <f t="shared" si="129"/>
        <v>438.91166267925752</v>
      </c>
      <c r="O572" s="21">
        <v>0.106</v>
      </c>
      <c r="P572" s="1">
        <v>1</v>
      </c>
      <c r="Q572" s="2" t="s">
        <v>1624</v>
      </c>
      <c r="R572" s="6" t="s">
        <v>219</v>
      </c>
    </row>
    <row r="573" spans="1:18" x14ac:dyDescent="0.2">
      <c r="A573" s="12" t="s">
        <v>1625</v>
      </c>
      <c r="C573" s="1" t="s">
        <v>1087</v>
      </c>
      <c r="D573" s="1" t="s">
        <v>1017</v>
      </c>
      <c r="E573" s="1">
        <v>285</v>
      </c>
      <c r="F573" s="54">
        <f t="shared" si="124"/>
        <v>302.35649999999998</v>
      </c>
      <c r="G573" s="54">
        <f t="shared" si="123"/>
        <v>317.47432500000002</v>
      </c>
      <c r="H573" s="71">
        <f t="shared" si="130"/>
        <v>357.15861562500004</v>
      </c>
      <c r="I573" s="71">
        <f t="shared" si="118"/>
        <v>364.30178793750002</v>
      </c>
      <c r="J573" s="71">
        <f t="shared" si="128"/>
        <v>400.73196673125005</v>
      </c>
      <c r="K573" s="71">
        <f t="shared" si="126"/>
        <v>428.38247243570629</v>
      </c>
      <c r="L573" s="71">
        <f t="shared" si="125"/>
        <v>449.80159605749162</v>
      </c>
      <c r="M573" s="71">
        <f t="shared" si="127"/>
        <v>463.2956439392164</v>
      </c>
      <c r="N573" s="71">
        <f t="shared" si="129"/>
        <v>521.20759943161841</v>
      </c>
      <c r="O573" s="21">
        <v>0.13100000000000001</v>
      </c>
      <c r="P573" s="1">
        <v>1</v>
      </c>
      <c r="Q573" s="2" t="s">
        <v>1626</v>
      </c>
      <c r="R573" s="6" t="s">
        <v>219</v>
      </c>
    </row>
    <row r="574" spans="1:18" x14ac:dyDescent="0.2">
      <c r="A574" s="9" t="s">
        <v>1140</v>
      </c>
      <c r="B574" s="9"/>
      <c r="C574" s="1" t="s">
        <v>1087</v>
      </c>
      <c r="D574" s="1" t="s">
        <v>1226</v>
      </c>
      <c r="E574" s="1">
        <v>225</v>
      </c>
      <c r="F574" s="54">
        <f t="shared" si="124"/>
        <v>238.70249999999999</v>
      </c>
      <c r="G574" s="54">
        <f t="shared" si="123"/>
        <v>250.63762499999999</v>
      </c>
      <c r="H574" s="71">
        <f t="shared" si="130"/>
        <v>281.96732812499999</v>
      </c>
      <c r="I574" s="71">
        <f t="shared" si="118"/>
        <v>287.6066746875</v>
      </c>
      <c r="J574" s="71">
        <f t="shared" si="128"/>
        <v>316.36734215625</v>
      </c>
      <c r="K574" s="71">
        <f t="shared" si="126"/>
        <v>338.19668876503124</v>
      </c>
      <c r="L574" s="71">
        <f t="shared" si="125"/>
        <v>355.10652320328279</v>
      </c>
      <c r="M574" s="71">
        <f t="shared" si="127"/>
        <v>365.75971889938131</v>
      </c>
      <c r="N574" s="71">
        <f t="shared" si="129"/>
        <v>411.47968376180398</v>
      </c>
      <c r="O574" s="21">
        <v>7.9000000000000001E-2</v>
      </c>
      <c r="P574" s="1">
        <v>1</v>
      </c>
      <c r="Q574" s="2" t="s">
        <v>1141</v>
      </c>
      <c r="R574" s="6" t="s">
        <v>219</v>
      </c>
    </row>
    <row r="575" spans="1:18" x14ac:dyDescent="0.2">
      <c r="A575" s="9" t="s">
        <v>1142</v>
      </c>
      <c r="B575" s="9"/>
      <c r="C575" s="1" t="s">
        <v>1087</v>
      </c>
      <c r="D575" s="1" t="s">
        <v>1227</v>
      </c>
      <c r="E575" s="1">
        <v>200</v>
      </c>
      <c r="F575" s="54">
        <f t="shared" si="124"/>
        <v>212.17999999999998</v>
      </c>
      <c r="G575" s="54">
        <f t="shared" si="123"/>
        <v>222.78899999999999</v>
      </c>
      <c r="H575" s="71">
        <f t="shared" si="130"/>
        <v>250.63762499999999</v>
      </c>
      <c r="I575" s="71">
        <f t="shared" si="118"/>
        <v>255.65037749999999</v>
      </c>
      <c r="J575" s="71">
        <f t="shared" si="128"/>
        <v>281.21541525000004</v>
      </c>
      <c r="K575" s="71">
        <f t="shared" si="126"/>
        <v>300.61927890225002</v>
      </c>
      <c r="L575" s="71">
        <f t="shared" si="125"/>
        <v>315.65024284736251</v>
      </c>
      <c r="M575" s="71">
        <f t="shared" si="127"/>
        <v>325.11975013278339</v>
      </c>
      <c r="N575" s="71">
        <f t="shared" si="129"/>
        <v>365.75971889938131</v>
      </c>
      <c r="O575" s="21">
        <v>6.0999999999999999E-2</v>
      </c>
      <c r="P575" s="1">
        <v>1</v>
      </c>
      <c r="Q575" s="2" t="s">
        <v>1143</v>
      </c>
      <c r="R575" s="6" t="s">
        <v>219</v>
      </c>
    </row>
    <row r="576" spans="1:18" x14ac:dyDescent="0.2">
      <c r="A576" s="9" t="s">
        <v>1144</v>
      </c>
      <c r="B576" s="9"/>
      <c r="C576" s="1" t="s">
        <v>1087</v>
      </c>
      <c r="D576" s="1" t="s">
        <v>1228</v>
      </c>
      <c r="E576" s="1">
        <v>185</v>
      </c>
      <c r="F576" s="54">
        <f t="shared" si="124"/>
        <v>196.26649999999998</v>
      </c>
      <c r="G576" s="54">
        <f t="shared" si="123"/>
        <v>206.079825</v>
      </c>
      <c r="H576" s="71">
        <f t="shared" si="130"/>
        <v>231.839803125</v>
      </c>
      <c r="I576" s="71">
        <f t="shared" si="118"/>
        <v>236.4765991875</v>
      </c>
      <c r="J576" s="71">
        <f t="shared" si="128"/>
        <v>260.12425910625001</v>
      </c>
      <c r="K576" s="71">
        <f t="shared" si="126"/>
        <v>278.07283298458123</v>
      </c>
      <c r="L576" s="71">
        <f t="shared" si="125"/>
        <v>291.97647463381031</v>
      </c>
      <c r="M576" s="71">
        <f t="shared" si="127"/>
        <v>300.73576887282462</v>
      </c>
      <c r="N576" s="71">
        <f t="shared" si="129"/>
        <v>338.32773998192772</v>
      </c>
      <c r="O576" s="21">
        <v>5.5E-2</v>
      </c>
      <c r="P576" s="1">
        <v>1</v>
      </c>
      <c r="Q576" s="2" t="s">
        <v>1145</v>
      </c>
      <c r="R576" s="6" t="s">
        <v>219</v>
      </c>
    </row>
    <row r="577" spans="1:18" x14ac:dyDescent="0.2">
      <c r="A577" s="9" t="s">
        <v>1146</v>
      </c>
      <c r="B577" s="9"/>
      <c r="C577" s="1" t="s">
        <v>1087</v>
      </c>
      <c r="D577" s="1" t="s">
        <v>1229</v>
      </c>
      <c r="E577" s="1">
        <v>205</v>
      </c>
      <c r="F577" s="54">
        <f t="shared" si="124"/>
        <v>217.4845</v>
      </c>
      <c r="G577" s="54">
        <f t="shared" si="123"/>
        <v>228.35872499999999</v>
      </c>
      <c r="H577" s="71">
        <f t="shared" si="130"/>
        <v>256.903565625</v>
      </c>
      <c r="I577" s="71">
        <f t="shared" ref="I577:I640" si="131">H577*1.02</f>
        <v>262.04163693750002</v>
      </c>
      <c r="J577" s="71">
        <f t="shared" si="128"/>
        <v>288.24580063125006</v>
      </c>
      <c r="K577" s="71">
        <f t="shared" si="126"/>
        <v>308.13476087480632</v>
      </c>
      <c r="L577" s="71">
        <f t="shared" si="125"/>
        <v>323.54149891854667</v>
      </c>
      <c r="M577" s="71">
        <f t="shared" si="127"/>
        <v>333.24774388610308</v>
      </c>
      <c r="N577" s="71">
        <f t="shared" si="129"/>
        <v>374.90371187186599</v>
      </c>
      <c r="O577" s="21">
        <v>6.8000000000000005E-2</v>
      </c>
      <c r="P577" s="1">
        <v>1</v>
      </c>
      <c r="Q577" s="2" t="s">
        <v>1147</v>
      </c>
      <c r="R577" s="6" t="s">
        <v>219</v>
      </c>
    </row>
    <row r="578" spans="1:18" s="3" customFormat="1" x14ac:dyDescent="0.2">
      <c r="A578" s="11" t="s">
        <v>2420</v>
      </c>
      <c r="B578" s="11"/>
      <c r="C578" s="3" t="s">
        <v>2423</v>
      </c>
      <c r="D578" s="3" t="s">
        <v>1359</v>
      </c>
      <c r="E578" s="3">
        <v>305</v>
      </c>
      <c r="F578" s="55">
        <v>320</v>
      </c>
      <c r="G578" s="55">
        <f t="shared" si="123"/>
        <v>336</v>
      </c>
      <c r="H578" s="70">
        <f t="shared" si="130"/>
        <v>378</v>
      </c>
      <c r="I578" s="70">
        <f t="shared" si="131"/>
        <v>385.56</v>
      </c>
      <c r="J578" s="70">
        <v>405</v>
      </c>
      <c r="K578" s="70">
        <v>430</v>
      </c>
      <c r="L578" s="70">
        <v>450</v>
      </c>
      <c r="M578" s="70">
        <f t="shared" si="127"/>
        <v>463.5</v>
      </c>
      <c r="N578" s="70">
        <v>520</v>
      </c>
      <c r="O578" s="22">
        <v>0.35</v>
      </c>
      <c r="P578" s="3">
        <v>1</v>
      </c>
      <c r="Q578" s="12" t="s">
        <v>2424</v>
      </c>
      <c r="R578" s="5" t="s">
        <v>199</v>
      </c>
    </row>
    <row r="579" spans="1:18" s="3" customFormat="1" x14ac:dyDescent="0.2">
      <c r="A579" s="11" t="s">
        <v>2421</v>
      </c>
      <c r="B579" s="11"/>
      <c r="C579" s="3" t="s">
        <v>2423</v>
      </c>
      <c r="D579" s="3" t="s">
        <v>1358</v>
      </c>
      <c r="E579" s="3">
        <v>365</v>
      </c>
      <c r="F579" s="55">
        <v>385</v>
      </c>
      <c r="G579" s="55">
        <f t="shared" si="123"/>
        <v>404.25</v>
      </c>
      <c r="H579" s="70">
        <f t="shared" si="130"/>
        <v>454.78125</v>
      </c>
      <c r="I579" s="70">
        <f t="shared" si="131"/>
        <v>463.87687499999998</v>
      </c>
      <c r="J579" s="70">
        <f t="shared" ref="J579" si="132">I579*1.045</f>
        <v>484.75133437499994</v>
      </c>
      <c r="K579" s="70">
        <v>515</v>
      </c>
      <c r="L579" s="70">
        <v>540</v>
      </c>
      <c r="M579" s="70">
        <f t="shared" si="127"/>
        <v>556.20000000000005</v>
      </c>
      <c r="N579" s="70">
        <v>625</v>
      </c>
      <c r="O579" s="22">
        <v>0.46</v>
      </c>
      <c r="P579" s="3">
        <v>1</v>
      </c>
      <c r="Q579" s="12" t="s">
        <v>2425</v>
      </c>
      <c r="R579" s="5" t="s">
        <v>199</v>
      </c>
    </row>
    <row r="580" spans="1:18" s="3" customFormat="1" x14ac:dyDescent="0.2">
      <c r="A580" s="11" t="s">
        <v>2422</v>
      </c>
      <c r="B580" s="11"/>
      <c r="C580" s="3" t="s">
        <v>2423</v>
      </c>
      <c r="D580" s="3" t="s">
        <v>1337</v>
      </c>
      <c r="E580" s="3">
        <v>535</v>
      </c>
      <c r="F580" s="55">
        <v>565</v>
      </c>
      <c r="G580" s="55">
        <f t="shared" si="123"/>
        <v>593.25</v>
      </c>
      <c r="H580" s="70">
        <f t="shared" si="130"/>
        <v>667.40625</v>
      </c>
      <c r="I580" s="70">
        <f t="shared" si="131"/>
        <v>680.75437499999998</v>
      </c>
      <c r="J580" s="70">
        <v>710</v>
      </c>
      <c r="K580" s="70">
        <v>760</v>
      </c>
      <c r="L580" s="70">
        <v>795</v>
      </c>
      <c r="M580" s="70">
        <f t="shared" si="127"/>
        <v>818.85</v>
      </c>
      <c r="N580" s="70">
        <v>920</v>
      </c>
      <c r="O580" s="22">
        <v>0.66</v>
      </c>
      <c r="P580" s="3">
        <v>1</v>
      </c>
      <c r="Q580" s="12" t="s">
        <v>2426</v>
      </c>
      <c r="R580" s="5" t="s">
        <v>199</v>
      </c>
    </row>
    <row r="581" spans="1:18" x14ac:dyDescent="0.2">
      <c r="A581" s="9" t="s">
        <v>2050</v>
      </c>
      <c r="B581" s="9"/>
      <c r="C581" s="1" t="s">
        <v>2053</v>
      </c>
      <c r="D581" s="1" t="s">
        <v>2054</v>
      </c>
      <c r="E581" s="1">
        <v>3100</v>
      </c>
      <c r="F581" s="54">
        <f t="shared" si="124"/>
        <v>3288.79</v>
      </c>
      <c r="G581" s="54">
        <f t="shared" si="123"/>
        <v>3453.2294999999999</v>
      </c>
      <c r="H581" s="71">
        <f>G581*1.05</f>
        <v>3625.8909750000003</v>
      </c>
      <c r="I581" s="71">
        <f t="shared" si="131"/>
        <v>3698.4087945000001</v>
      </c>
      <c r="J581" s="71">
        <f>I581*1.05</f>
        <v>3883.3292342250002</v>
      </c>
      <c r="K581" s="71">
        <f>J581*1.099</f>
        <v>4267.7788284132748</v>
      </c>
      <c r="L581" s="71">
        <f t="shared" si="125"/>
        <v>4481.167769833939</v>
      </c>
      <c r="M581" s="71">
        <f t="shared" si="127"/>
        <v>4615.6028029289573</v>
      </c>
      <c r="N581" s="71">
        <f>M581*1.05</f>
        <v>4846.3829430754058</v>
      </c>
      <c r="O581" s="21">
        <v>0.14799999999999999</v>
      </c>
      <c r="P581" s="1">
        <v>1</v>
      </c>
      <c r="Q581" s="2" t="s">
        <v>714</v>
      </c>
      <c r="R581" s="6" t="s">
        <v>219</v>
      </c>
    </row>
    <row r="582" spans="1:18" x14ac:dyDescent="0.2">
      <c r="A582" s="9" t="s">
        <v>2051</v>
      </c>
      <c r="B582" s="9"/>
      <c r="C582" s="1" t="s">
        <v>2056</v>
      </c>
      <c r="D582" s="1" t="s">
        <v>2055</v>
      </c>
      <c r="E582" s="1">
        <v>3900</v>
      </c>
      <c r="F582" s="54">
        <f t="shared" si="124"/>
        <v>4137.51</v>
      </c>
      <c r="G582" s="54">
        <f t="shared" si="123"/>
        <v>4344.3855000000003</v>
      </c>
      <c r="H582" s="71">
        <f t="shared" ref="H582:H583" si="133">G582*1.05</f>
        <v>4561.6047750000007</v>
      </c>
      <c r="I582" s="71">
        <f t="shared" si="131"/>
        <v>4652.8368705000012</v>
      </c>
      <c r="J582" s="71">
        <f t="shared" ref="J582:J583" si="134">I582*1.05</f>
        <v>4885.4787140250019</v>
      </c>
      <c r="K582" s="71">
        <f t="shared" ref="K582:K583" si="135">J582*1.099</f>
        <v>5369.1411067134768</v>
      </c>
      <c r="L582" s="71">
        <f t="shared" si="125"/>
        <v>5637.5981620491511</v>
      </c>
      <c r="M582" s="71">
        <f t="shared" si="127"/>
        <v>5806.7261069106262</v>
      </c>
      <c r="N582" s="71">
        <f t="shared" ref="N582:N583" si="136">M582*1.05</f>
        <v>6097.0624122561576</v>
      </c>
      <c r="O582" s="21">
        <v>5.6000000000000008E-2</v>
      </c>
      <c r="P582" s="1">
        <v>1</v>
      </c>
      <c r="Q582" s="2" t="s">
        <v>715</v>
      </c>
      <c r="R582" s="6" t="s">
        <v>219</v>
      </c>
    </row>
    <row r="583" spans="1:18" x14ac:dyDescent="0.2">
      <c r="A583" s="9" t="s">
        <v>2052</v>
      </c>
      <c r="B583" s="9"/>
      <c r="C583" s="1" t="s">
        <v>2057</v>
      </c>
      <c r="D583" s="1" t="s">
        <v>2055</v>
      </c>
      <c r="E583" s="1">
        <v>3690</v>
      </c>
      <c r="F583" s="54">
        <f t="shared" si="124"/>
        <v>3914.721</v>
      </c>
      <c r="G583" s="54">
        <f t="shared" si="123"/>
        <v>4110.45705</v>
      </c>
      <c r="H583" s="71">
        <f t="shared" si="133"/>
        <v>4315.9799025000002</v>
      </c>
      <c r="I583" s="71">
        <f t="shared" si="131"/>
        <v>4402.2995005500006</v>
      </c>
      <c r="J583" s="71">
        <f t="shared" si="134"/>
        <v>4622.4144755775005</v>
      </c>
      <c r="K583" s="71">
        <f t="shared" si="135"/>
        <v>5080.0335086596733</v>
      </c>
      <c r="L583" s="71">
        <f t="shared" si="125"/>
        <v>5334.0351840926569</v>
      </c>
      <c r="M583" s="71">
        <f t="shared" si="127"/>
        <v>5494.0562396154364</v>
      </c>
      <c r="N583" s="71">
        <f t="shared" si="136"/>
        <v>5768.7590515962083</v>
      </c>
      <c r="O583" s="21">
        <v>0.06</v>
      </c>
      <c r="P583" s="1">
        <v>1</v>
      </c>
      <c r="Q583" s="2" t="s">
        <v>716</v>
      </c>
      <c r="R583" s="6" t="s">
        <v>219</v>
      </c>
    </row>
    <row r="584" spans="1:18" x14ac:dyDescent="0.2">
      <c r="A584" s="12" t="s">
        <v>1479</v>
      </c>
      <c r="C584" s="1" t="s">
        <v>450</v>
      </c>
      <c r="D584" s="1" t="s">
        <v>1916</v>
      </c>
      <c r="E584" s="1">
        <v>485</v>
      </c>
      <c r="F584" s="54">
        <f t="shared" si="124"/>
        <v>514.53649999999993</v>
      </c>
      <c r="G584" s="54">
        <f t="shared" si="123"/>
        <v>540.26332500000001</v>
      </c>
      <c r="H584" s="71">
        <f>G584*1.125</f>
        <v>607.796240625</v>
      </c>
      <c r="I584" s="71">
        <f t="shared" si="131"/>
        <v>619.95216543749996</v>
      </c>
      <c r="J584" s="71">
        <f>I584*1.045</f>
        <v>647.85001288218746</v>
      </c>
      <c r="K584" s="71">
        <f t="shared" si="126"/>
        <v>692.55166377105832</v>
      </c>
      <c r="L584" s="71">
        <f t="shared" si="125"/>
        <v>727.17924695961131</v>
      </c>
      <c r="M584" s="71">
        <f t="shared" si="127"/>
        <v>748.99462436839963</v>
      </c>
      <c r="N584" s="71">
        <f>M584*1.125</f>
        <v>842.61895241444961</v>
      </c>
      <c r="O584" s="21">
        <v>6.9000000000000006E-2</v>
      </c>
      <c r="P584" s="1">
        <v>1</v>
      </c>
      <c r="Q584" s="2" t="s">
        <v>1329</v>
      </c>
      <c r="R584" s="6" t="s">
        <v>219</v>
      </c>
    </row>
    <row r="585" spans="1:18" x14ac:dyDescent="0.2">
      <c r="A585" s="12" t="s">
        <v>1480</v>
      </c>
      <c r="C585" s="1" t="s">
        <v>450</v>
      </c>
      <c r="D585" s="1" t="s">
        <v>1917</v>
      </c>
      <c r="E585" s="1">
        <v>630</v>
      </c>
      <c r="F585" s="54">
        <f t="shared" si="124"/>
        <v>668.36699999999996</v>
      </c>
      <c r="G585" s="54">
        <f t="shared" ref="G585:G648" si="137">F585*1.05</f>
        <v>701.78534999999999</v>
      </c>
      <c r="H585" s="71">
        <f t="shared" ref="H585:H604" si="138">G585*1.125</f>
        <v>789.50851875000001</v>
      </c>
      <c r="I585" s="71">
        <f t="shared" si="131"/>
        <v>805.29868912500001</v>
      </c>
      <c r="J585" s="71">
        <f t="shared" ref="J585:J604" si="139">I585*1.045</f>
        <v>841.53713013562492</v>
      </c>
      <c r="K585" s="71">
        <f t="shared" si="126"/>
        <v>899.60319211498302</v>
      </c>
      <c r="L585" s="71">
        <f t="shared" si="125"/>
        <v>944.58335172073225</v>
      </c>
      <c r="M585" s="71">
        <f t="shared" si="127"/>
        <v>972.9208522723543</v>
      </c>
      <c r="N585" s="71">
        <f t="shared" ref="N585:N605" si="140">M585*1.125</f>
        <v>1094.5359588063986</v>
      </c>
      <c r="O585" s="21">
        <v>0.13100000000000001</v>
      </c>
      <c r="P585" s="1">
        <v>1</v>
      </c>
      <c r="Q585" s="2" t="s">
        <v>1330</v>
      </c>
      <c r="R585" s="6" t="s">
        <v>219</v>
      </c>
    </row>
    <row r="586" spans="1:18" x14ac:dyDescent="0.2">
      <c r="A586" s="12" t="s">
        <v>1481</v>
      </c>
      <c r="C586" s="1" t="s">
        <v>451</v>
      </c>
      <c r="D586" s="1" t="s">
        <v>1359</v>
      </c>
      <c r="E586" s="1">
        <v>465</v>
      </c>
      <c r="F586" s="54">
        <f t="shared" ref="F586:F649" si="141">E586*1.0609</f>
        <v>493.31849999999997</v>
      </c>
      <c r="G586" s="54">
        <f t="shared" si="137"/>
        <v>517.98442499999999</v>
      </c>
      <c r="H586" s="71">
        <f t="shared" si="138"/>
        <v>582.73247812499994</v>
      </c>
      <c r="I586" s="71">
        <f t="shared" si="131"/>
        <v>594.38712768749997</v>
      </c>
      <c r="J586" s="71">
        <f t="shared" si="139"/>
        <v>621.13454843343743</v>
      </c>
      <c r="K586" s="71">
        <f t="shared" si="126"/>
        <v>663.99283227534454</v>
      </c>
      <c r="L586" s="71">
        <f t="shared" si="125"/>
        <v>697.19247388911185</v>
      </c>
      <c r="M586" s="71">
        <f t="shared" si="127"/>
        <v>718.10824810578526</v>
      </c>
      <c r="N586" s="71">
        <f t="shared" si="140"/>
        <v>807.87177911900847</v>
      </c>
      <c r="O586" s="21">
        <v>7.3999999999999996E-2</v>
      </c>
      <c r="P586" s="1">
        <v>1</v>
      </c>
      <c r="Q586" s="2" t="s">
        <v>1331</v>
      </c>
      <c r="R586" s="6" t="s">
        <v>219</v>
      </c>
    </row>
    <row r="587" spans="1:18" x14ac:dyDescent="0.2">
      <c r="A587" s="12" t="s">
        <v>387</v>
      </c>
      <c r="C587" s="1" t="s">
        <v>452</v>
      </c>
      <c r="D587" s="1" t="s">
        <v>2004</v>
      </c>
      <c r="E587" s="1">
        <v>550</v>
      </c>
      <c r="F587" s="54">
        <f t="shared" si="141"/>
        <v>583.495</v>
      </c>
      <c r="G587" s="54">
        <f t="shared" si="137"/>
        <v>612.66975000000002</v>
      </c>
      <c r="H587" s="71">
        <f t="shared" si="138"/>
        <v>689.25346875000002</v>
      </c>
      <c r="I587" s="71">
        <f t="shared" si="131"/>
        <v>703.03853812500006</v>
      </c>
      <c r="J587" s="71">
        <f t="shared" si="139"/>
        <v>734.67527234062504</v>
      </c>
      <c r="K587" s="71">
        <f t="shared" si="126"/>
        <v>785.36786613212814</v>
      </c>
      <c r="L587" s="71">
        <f t="shared" si="125"/>
        <v>824.63625943873456</v>
      </c>
      <c r="M587" s="71">
        <f t="shared" si="127"/>
        <v>849.37534722189662</v>
      </c>
      <c r="N587" s="71">
        <f t="shared" si="140"/>
        <v>955.54726562463372</v>
      </c>
      <c r="O587" s="21">
        <v>6.3E-2</v>
      </c>
      <c r="P587" s="1">
        <v>1</v>
      </c>
      <c r="Q587" s="2" t="s">
        <v>1332</v>
      </c>
      <c r="R587" s="6" t="s">
        <v>196</v>
      </c>
    </row>
    <row r="588" spans="1:18" x14ac:dyDescent="0.2">
      <c r="A588" s="12" t="s">
        <v>388</v>
      </c>
      <c r="C588" s="1" t="s">
        <v>452</v>
      </c>
      <c r="D588" s="1" t="s">
        <v>2005</v>
      </c>
      <c r="E588" s="1">
        <v>560</v>
      </c>
      <c r="F588" s="54">
        <f t="shared" si="141"/>
        <v>594.10399999999993</v>
      </c>
      <c r="G588" s="54">
        <f t="shared" si="137"/>
        <v>623.80919999999992</v>
      </c>
      <c r="H588" s="71">
        <f t="shared" si="138"/>
        <v>701.78534999999988</v>
      </c>
      <c r="I588" s="71">
        <f t="shared" si="131"/>
        <v>715.82105699999988</v>
      </c>
      <c r="J588" s="71">
        <f t="shared" si="139"/>
        <v>748.03300456499983</v>
      </c>
      <c r="K588" s="71">
        <f t="shared" si="126"/>
        <v>799.6472818799848</v>
      </c>
      <c r="L588" s="71">
        <f t="shared" ref="L588:L651" si="142">K588*1.05</f>
        <v>839.62964597398411</v>
      </c>
      <c r="M588" s="71">
        <f t="shared" si="127"/>
        <v>864.81853535320363</v>
      </c>
      <c r="N588" s="71">
        <f t="shared" si="140"/>
        <v>972.92085227235407</v>
      </c>
      <c r="O588" s="21">
        <v>8.7999999999999995E-2</v>
      </c>
      <c r="P588" s="1">
        <v>1</v>
      </c>
      <c r="Q588" s="2" t="s">
        <v>1333</v>
      </c>
      <c r="R588" s="6" t="s">
        <v>196</v>
      </c>
    </row>
    <row r="589" spans="1:18" x14ac:dyDescent="0.2">
      <c r="A589" s="12" t="s">
        <v>389</v>
      </c>
      <c r="C589" s="1" t="s">
        <v>454</v>
      </c>
      <c r="D589" s="1" t="s">
        <v>2006</v>
      </c>
      <c r="E589" s="1">
        <v>315</v>
      </c>
      <c r="F589" s="54">
        <f t="shared" si="141"/>
        <v>334.18349999999998</v>
      </c>
      <c r="G589" s="54">
        <f t="shared" si="137"/>
        <v>350.892675</v>
      </c>
      <c r="H589" s="71">
        <f t="shared" si="138"/>
        <v>394.754259375</v>
      </c>
      <c r="I589" s="71">
        <f t="shared" si="131"/>
        <v>402.6493445625</v>
      </c>
      <c r="J589" s="71">
        <f t="shared" si="139"/>
        <v>420.76856506781246</v>
      </c>
      <c r="K589" s="71">
        <f t="shared" si="126"/>
        <v>449.80159605749151</v>
      </c>
      <c r="L589" s="71">
        <f t="shared" si="142"/>
        <v>472.29167586036613</v>
      </c>
      <c r="M589" s="71">
        <f t="shared" si="127"/>
        <v>486.46042613617715</v>
      </c>
      <c r="N589" s="71">
        <f t="shared" si="140"/>
        <v>547.26797940319932</v>
      </c>
      <c r="O589" s="21">
        <v>4.5999999999999999E-2</v>
      </c>
      <c r="P589" s="1">
        <v>1</v>
      </c>
      <c r="Q589" s="2" t="s">
        <v>1334</v>
      </c>
      <c r="R589" s="6" t="s">
        <v>219</v>
      </c>
    </row>
    <row r="590" spans="1:18" x14ac:dyDescent="0.2">
      <c r="A590" s="12" t="s">
        <v>390</v>
      </c>
      <c r="C590" s="1" t="s">
        <v>454</v>
      </c>
      <c r="D590" s="1" t="s">
        <v>1748</v>
      </c>
      <c r="E590" s="1">
        <v>315</v>
      </c>
      <c r="F590" s="54">
        <f t="shared" si="141"/>
        <v>334.18349999999998</v>
      </c>
      <c r="G590" s="54">
        <f t="shared" si="137"/>
        <v>350.892675</v>
      </c>
      <c r="H590" s="71">
        <f t="shared" si="138"/>
        <v>394.754259375</v>
      </c>
      <c r="I590" s="71">
        <f t="shared" si="131"/>
        <v>402.6493445625</v>
      </c>
      <c r="J590" s="71">
        <f t="shared" si="139"/>
        <v>420.76856506781246</v>
      </c>
      <c r="K590" s="71">
        <f t="shared" si="126"/>
        <v>449.80159605749151</v>
      </c>
      <c r="L590" s="71">
        <f t="shared" si="142"/>
        <v>472.29167586036613</v>
      </c>
      <c r="M590" s="71">
        <f t="shared" si="127"/>
        <v>486.46042613617715</v>
      </c>
      <c r="N590" s="71">
        <f t="shared" si="140"/>
        <v>547.26797940319932</v>
      </c>
      <c r="O590" s="21">
        <v>6.8000000000000005E-2</v>
      </c>
      <c r="P590" s="1">
        <v>1</v>
      </c>
      <c r="Q590" s="2" t="s">
        <v>296</v>
      </c>
      <c r="R590" s="6" t="s">
        <v>219</v>
      </c>
    </row>
    <row r="591" spans="1:18" x14ac:dyDescent="0.2">
      <c r="A591" s="12" t="s">
        <v>391</v>
      </c>
      <c r="C591" s="1" t="s">
        <v>455</v>
      </c>
      <c r="D591" s="1" t="s">
        <v>1749</v>
      </c>
      <c r="E591" s="1">
        <v>900</v>
      </c>
      <c r="F591" s="54">
        <f t="shared" si="141"/>
        <v>954.81</v>
      </c>
      <c r="G591" s="54">
        <f t="shared" si="137"/>
        <v>1002.5504999999999</v>
      </c>
      <c r="H591" s="71">
        <f t="shared" si="138"/>
        <v>1127.8693125</v>
      </c>
      <c r="I591" s="71">
        <f t="shared" si="131"/>
        <v>1150.42669875</v>
      </c>
      <c r="J591" s="71">
        <f t="shared" si="139"/>
        <v>1202.1959001937498</v>
      </c>
      <c r="K591" s="71">
        <f t="shared" si="126"/>
        <v>1285.1474173071185</v>
      </c>
      <c r="L591" s="71">
        <f t="shared" si="142"/>
        <v>1349.4047881724746</v>
      </c>
      <c r="M591" s="71">
        <f t="shared" si="127"/>
        <v>1389.8869318176489</v>
      </c>
      <c r="N591" s="71">
        <f t="shared" si="140"/>
        <v>1563.6227982948551</v>
      </c>
      <c r="O591" s="21">
        <v>0.26</v>
      </c>
      <c r="P591" s="1">
        <v>1</v>
      </c>
      <c r="Q591" s="2" t="s">
        <v>297</v>
      </c>
      <c r="R591" s="6" t="s">
        <v>219</v>
      </c>
    </row>
    <row r="592" spans="1:18" x14ac:dyDescent="0.2">
      <c r="A592" s="12" t="s">
        <v>392</v>
      </c>
      <c r="C592" s="1" t="s">
        <v>455</v>
      </c>
      <c r="D592" s="1" t="s">
        <v>1750</v>
      </c>
      <c r="E592" s="1">
        <v>1040</v>
      </c>
      <c r="F592" s="54">
        <f t="shared" si="141"/>
        <v>1103.336</v>
      </c>
      <c r="G592" s="54">
        <f t="shared" si="137"/>
        <v>1158.5028</v>
      </c>
      <c r="H592" s="71">
        <f t="shared" si="138"/>
        <v>1303.31565</v>
      </c>
      <c r="I592" s="71">
        <f t="shared" si="131"/>
        <v>1329.381963</v>
      </c>
      <c r="J592" s="71">
        <f t="shared" si="139"/>
        <v>1389.204151335</v>
      </c>
      <c r="K592" s="71">
        <f t="shared" ref="K592:K605" si="143">J592*1.069</f>
        <v>1485.059237777115</v>
      </c>
      <c r="L592" s="71">
        <f t="shared" si="142"/>
        <v>1559.3121996659709</v>
      </c>
      <c r="M592" s="71">
        <f t="shared" si="127"/>
        <v>1606.09156565595</v>
      </c>
      <c r="N592" s="71">
        <f t="shared" si="140"/>
        <v>1806.8530113629438</v>
      </c>
      <c r="O592" s="21">
        <v>0.36199999999999993</v>
      </c>
      <c r="P592" s="1">
        <v>1</v>
      </c>
      <c r="Q592" s="2" t="s">
        <v>298</v>
      </c>
      <c r="R592" s="6" t="s">
        <v>219</v>
      </c>
    </row>
    <row r="593" spans="1:18" x14ac:dyDescent="0.2">
      <c r="A593" s="12" t="s">
        <v>393</v>
      </c>
      <c r="C593" s="1" t="s">
        <v>456</v>
      </c>
      <c r="E593" s="1">
        <v>575</v>
      </c>
      <c r="F593" s="54">
        <f t="shared" si="141"/>
        <v>610.01749999999993</v>
      </c>
      <c r="G593" s="54">
        <f t="shared" si="137"/>
        <v>640.51837499999999</v>
      </c>
      <c r="H593" s="71">
        <f t="shared" si="138"/>
        <v>720.58317187499995</v>
      </c>
      <c r="I593" s="71">
        <f t="shared" si="131"/>
        <v>734.99483531249996</v>
      </c>
      <c r="J593" s="71">
        <f>I593*1.07</f>
        <v>786.44447378437496</v>
      </c>
      <c r="K593" s="71">
        <f t="shared" si="143"/>
        <v>840.70914247549683</v>
      </c>
      <c r="L593" s="71">
        <f t="shared" si="142"/>
        <v>882.74459959927174</v>
      </c>
      <c r="M593" s="71">
        <f t="shared" si="127"/>
        <v>909.22693758724995</v>
      </c>
      <c r="N593" s="71">
        <f>M593*1.05</f>
        <v>954.68828446661246</v>
      </c>
      <c r="O593" s="21">
        <v>0.124</v>
      </c>
      <c r="P593" s="1">
        <v>1</v>
      </c>
      <c r="Q593" s="2" t="s">
        <v>299</v>
      </c>
      <c r="R593" s="6" t="s">
        <v>219</v>
      </c>
    </row>
    <row r="594" spans="1:18" x14ac:dyDescent="0.2">
      <c r="A594" s="17" t="s">
        <v>125</v>
      </c>
      <c r="C594" s="1" t="s">
        <v>126</v>
      </c>
      <c r="D594" s="1" t="s">
        <v>127</v>
      </c>
      <c r="E594" s="1">
        <v>585</v>
      </c>
      <c r="F594" s="54">
        <f t="shared" si="141"/>
        <v>620.62649999999996</v>
      </c>
      <c r="G594" s="54">
        <f t="shared" si="137"/>
        <v>651.657825</v>
      </c>
      <c r="H594" s="71">
        <f t="shared" si="138"/>
        <v>733.11505312500003</v>
      </c>
      <c r="I594" s="71">
        <f t="shared" si="131"/>
        <v>747.77735418750001</v>
      </c>
      <c r="J594" s="71">
        <f t="shared" si="139"/>
        <v>781.42733512593747</v>
      </c>
      <c r="K594" s="71">
        <f t="shared" si="143"/>
        <v>835.34582124962708</v>
      </c>
      <c r="L594" s="71">
        <f t="shared" si="142"/>
        <v>877.11311231210846</v>
      </c>
      <c r="M594" s="71">
        <f t="shared" si="127"/>
        <v>903.42650568147178</v>
      </c>
      <c r="N594" s="71">
        <f t="shared" si="140"/>
        <v>1016.3548188916558</v>
      </c>
      <c r="O594" s="21">
        <v>7.0000000000000007E-2</v>
      </c>
      <c r="P594" s="1">
        <v>1</v>
      </c>
      <c r="Q594" s="2" t="s">
        <v>128</v>
      </c>
      <c r="R594" s="6" t="s">
        <v>219</v>
      </c>
    </row>
    <row r="595" spans="1:18" x14ac:dyDescent="0.2">
      <c r="A595" s="12" t="s">
        <v>2058</v>
      </c>
      <c r="C595" s="1" t="s">
        <v>451</v>
      </c>
      <c r="D595" s="1" t="s">
        <v>2059</v>
      </c>
      <c r="E595" s="1">
        <v>665</v>
      </c>
      <c r="F595" s="54">
        <f t="shared" si="141"/>
        <v>705.49849999999992</v>
      </c>
      <c r="G595" s="54">
        <f t="shared" si="137"/>
        <v>740.77342499999997</v>
      </c>
      <c r="H595" s="71">
        <f t="shared" si="138"/>
        <v>833.37010312500001</v>
      </c>
      <c r="I595" s="71">
        <f t="shared" si="131"/>
        <v>850.03750518750007</v>
      </c>
      <c r="J595" s="71">
        <f t="shared" si="139"/>
        <v>888.28919292093747</v>
      </c>
      <c r="K595" s="71">
        <f t="shared" si="143"/>
        <v>949.58114723248207</v>
      </c>
      <c r="L595" s="71">
        <f t="shared" si="142"/>
        <v>997.06020459410627</v>
      </c>
      <c r="M595" s="71">
        <f t="shared" si="127"/>
        <v>1026.9720107319295</v>
      </c>
      <c r="N595" s="71">
        <f t="shared" si="140"/>
        <v>1155.3435120734207</v>
      </c>
      <c r="O595" s="21">
        <v>0.107</v>
      </c>
      <c r="P595" s="1">
        <v>1</v>
      </c>
      <c r="Q595" s="2" t="s">
        <v>717</v>
      </c>
      <c r="R595" s="6" t="s">
        <v>219</v>
      </c>
    </row>
    <row r="596" spans="1:18" x14ac:dyDescent="0.2">
      <c r="A596" s="12" t="s">
        <v>394</v>
      </c>
      <c r="C596" s="1" t="s">
        <v>457</v>
      </c>
      <c r="D596" s="1" t="s">
        <v>1365</v>
      </c>
      <c r="E596" s="1">
        <v>390</v>
      </c>
      <c r="F596" s="54">
        <f t="shared" si="141"/>
        <v>413.75099999999998</v>
      </c>
      <c r="G596" s="54">
        <f t="shared" si="137"/>
        <v>434.43855000000002</v>
      </c>
      <c r="H596" s="71">
        <f t="shared" si="138"/>
        <v>488.74336875</v>
      </c>
      <c r="I596" s="71">
        <f t="shared" si="131"/>
        <v>498.51823612499999</v>
      </c>
      <c r="J596" s="71">
        <f t="shared" si="139"/>
        <v>520.95155675062495</v>
      </c>
      <c r="K596" s="71">
        <f t="shared" si="143"/>
        <v>556.89721416641805</v>
      </c>
      <c r="L596" s="71">
        <f t="shared" si="142"/>
        <v>584.74207487473893</v>
      </c>
      <c r="M596" s="71">
        <f t="shared" ref="M596:M659" si="144">L596*1.03</f>
        <v>602.28433712098115</v>
      </c>
      <c r="N596" s="71">
        <f t="shared" si="140"/>
        <v>677.56987926110378</v>
      </c>
      <c r="O596" s="21">
        <v>4.7E-2</v>
      </c>
      <c r="P596" s="1">
        <v>1</v>
      </c>
      <c r="Q596" s="2" t="s">
        <v>300</v>
      </c>
      <c r="R596" s="6" t="s">
        <v>219</v>
      </c>
    </row>
    <row r="597" spans="1:18" x14ac:dyDescent="0.2">
      <c r="A597" s="12" t="s">
        <v>395</v>
      </c>
      <c r="C597" s="1" t="s">
        <v>458</v>
      </c>
      <c r="D597" s="1" t="s">
        <v>1366</v>
      </c>
      <c r="E597" s="1">
        <v>800</v>
      </c>
      <c r="F597" s="54">
        <f t="shared" si="141"/>
        <v>848.71999999999991</v>
      </c>
      <c r="G597" s="54">
        <f t="shared" si="137"/>
        <v>891.15599999999995</v>
      </c>
      <c r="H597" s="71">
        <f t="shared" si="138"/>
        <v>1002.5504999999999</v>
      </c>
      <c r="I597" s="71">
        <f t="shared" si="131"/>
        <v>1022.60151</v>
      </c>
      <c r="J597" s="71">
        <f t="shared" si="139"/>
        <v>1068.6185779499999</v>
      </c>
      <c r="K597" s="71">
        <f t="shared" si="143"/>
        <v>1142.3532598285499</v>
      </c>
      <c r="L597" s="71">
        <f t="shared" si="142"/>
        <v>1199.4709228199774</v>
      </c>
      <c r="M597" s="71">
        <f t="shared" si="144"/>
        <v>1235.4550505045768</v>
      </c>
      <c r="N597" s="71">
        <f t="shared" si="140"/>
        <v>1389.8869318176489</v>
      </c>
      <c r="O597" s="21">
        <v>6.0999999999999999E-2</v>
      </c>
      <c r="P597" s="1">
        <v>1</v>
      </c>
      <c r="Q597" s="2" t="s">
        <v>301</v>
      </c>
      <c r="R597" s="6" t="s">
        <v>219</v>
      </c>
    </row>
    <row r="598" spans="1:18" s="3" customFormat="1" x14ac:dyDescent="0.2">
      <c r="A598" s="11" t="s">
        <v>1390</v>
      </c>
      <c r="B598" s="11"/>
      <c r="C598" s="3" t="s">
        <v>536</v>
      </c>
      <c r="D598" s="3" t="s">
        <v>1393</v>
      </c>
      <c r="E598" s="3">
        <v>490</v>
      </c>
      <c r="F598" s="55">
        <f t="shared" si="141"/>
        <v>519.84100000000001</v>
      </c>
      <c r="G598" s="55">
        <f t="shared" si="137"/>
        <v>545.83305000000007</v>
      </c>
      <c r="H598" s="70">
        <f t="shared" si="138"/>
        <v>614.06218125000009</v>
      </c>
      <c r="I598" s="70">
        <f t="shared" si="131"/>
        <v>626.3434248750001</v>
      </c>
      <c r="J598" s="70">
        <v>645</v>
      </c>
      <c r="K598" s="70">
        <f t="shared" si="143"/>
        <v>689.505</v>
      </c>
      <c r="L598" s="70">
        <v>720</v>
      </c>
      <c r="M598" s="70">
        <f t="shared" si="144"/>
        <v>741.6</v>
      </c>
      <c r="N598" s="70">
        <v>830</v>
      </c>
      <c r="O598" s="22">
        <v>6.6000000000000003E-2</v>
      </c>
      <c r="P598" s="3">
        <v>1</v>
      </c>
      <c r="Q598" s="4" t="s">
        <v>1398</v>
      </c>
      <c r="R598" s="5" t="s">
        <v>198</v>
      </c>
    </row>
    <row r="599" spans="1:18" s="3" customFormat="1" x14ac:dyDescent="0.2">
      <c r="A599" s="11" t="s">
        <v>1391</v>
      </c>
      <c r="B599" s="11"/>
      <c r="C599" s="3" t="s">
        <v>1396</v>
      </c>
      <c r="D599" s="3" t="s">
        <v>1394</v>
      </c>
      <c r="E599" s="52">
        <v>980</v>
      </c>
      <c r="F599" s="55">
        <v>685</v>
      </c>
      <c r="G599" s="55">
        <f t="shared" si="137"/>
        <v>719.25</v>
      </c>
      <c r="H599" s="70">
        <f t="shared" si="138"/>
        <v>809.15625</v>
      </c>
      <c r="I599" s="70">
        <f t="shared" si="131"/>
        <v>825.33937500000002</v>
      </c>
      <c r="J599" s="70">
        <v>845</v>
      </c>
      <c r="K599" s="70">
        <v>900</v>
      </c>
      <c r="L599" s="70">
        <v>940</v>
      </c>
      <c r="M599" s="70">
        <f t="shared" si="144"/>
        <v>968.2</v>
      </c>
      <c r="N599" s="70">
        <v>1080</v>
      </c>
      <c r="O599" s="22">
        <v>0.313</v>
      </c>
      <c r="P599" s="3">
        <v>1</v>
      </c>
      <c r="Q599" s="4" t="s">
        <v>1399</v>
      </c>
      <c r="R599" s="5" t="s">
        <v>198</v>
      </c>
    </row>
    <row r="600" spans="1:18" s="3" customFormat="1" x14ac:dyDescent="0.2">
      <c r="A600" s="11" t="s">
        <v>1392</v>
      </c>
      <c r="B600" s="11"/>
      <c r="C600" s="3" t="s">
        <v>1397</v>
      </c>
      <c r="D600" s="3" t="s">
        <v>1395</v>
      </c>
      <c r="E600" s="52">
        <v>930</v>
      </c>
      <c r="F600" s="55">
        <v>633</v>
      </c>
      <c r="G600" s="55">
        <f t="shared" si="137"/>
        <v>664.65</v>
      </c>
      <c r="H600" s="70">
        <f t="shared" si="138"/>
        <v>747.73124999999993</v>
      </c>
      <c r="I600" s="70">
        <f t="shared" si="131"/>
        <v>762.6858749999999</v>
      </c>
      <c r="J600" s="70">
        <v>790</v>
      </c>
      <c r="K600" s="70">
        <f t="shared" si="143"/>
        <v>844.51</v>
      </c>
      <c r="L600" s="70">
        <v>885</v>
      </c>
      <c r="M600" s="70">
        <f t="shared" si="144"/>
        <v>911.55000000000007</v>
      </c>
      <c r="N600" s="70">
        <f t="shared" si="140"/>
        <v>1025.4937500000001</v>
      </c>
      <c r="O600" s="22">
        <v>0.20300000000000001</v>
      </c>
      <c r="P600" s="3">
        <v>1</v>
      </c>
      <c r="Q600" s="4" t="s">
        <v>1400</v>
      </c>
      <c r="R600" s="5" t="s">
        <v>198</v>
      </c>
    </row>
    <row r="601" spans="1:18" s="3" customFormat="1" x14ac:dyDescent="0.2">
      <c r="A601" s="12" t="s">
        <v>2620</v>
      </c>
      <c r="B601" s="12"/>
      <c r="C601" s="1" t="s">
        <v>2624</v>
      </c>
      <c r="D601" s="1"/>
      <c r="E601" s="1"/>
      <c r="F601" s="54">
        <v>299</v>
      </c>
      <c r="G601" s="54">
        <f t="shared" si="137"/>
        <v>313.95</v>
      </c>
      <c r="H601" s="71">
        <f t="shared" si="138"/>
        <v>353.19374999999997</v>
      </c>
      <c r="I601" s="71">
        <f t="shared" si="131"/>
        <v>360.25762499999996</v>
      </c>
      <c r="J601" s="71">
        <f t="shared" si="139"/>
        <v>376.46921812499994</v>
      </c>
      <c r="K601" s="71">
        <f t="shared" si="143"/>
        <v>402.44559417562493</v>
      </c>
      <c r="L601" s="71">
        <f t="shared" si="142"/>
        <v>422.5678738844062</v>
      </c>
      <c r="M601" s="71">
        <f t="shared" si="144"/>
        <v>435.2449101009384</v>
      </c>
      <c r="N601" s="71">
        <f t="shared" si="140"/>
        <v>489.65052386355569</v>
      </c>
      <c r="O601" s="21">
        <v>8.5999999999999993E-2</v>
      </c>
      <c r="P601" s="1">
        <v>1</v>
      </c>
      <c r="Q601" s="12" t="s">
        <v>2628</v>
      </c>
      <c r="R601" s="6" t="s">
        <v>219</v>
      </c>
    </row>
    <row r="602" spans="1:18" s="3" customFormat="1" x14ac:dyDescent="0.2">
      <c r="A602" s="12" t="s">
        <v>2621</v>
      </c>
      <c r="B602" s="12"/>
      <c r="C602" s="1" t="s">
        <v>2625</v>
      </c>
      <c r="D602" s="1"/>
      <c r="E602" s="1"/>
      <c r="F602" s="54">
        <v>340</v>
      </c>
      <c r="G602" s="54">
        <f t="shared" si="137"/>
        <v>357</v>
      </c>
      <c r="H602" s="71">
        <f t="shared" si="138"/>
        <v>401.625</v>
      </c>
      <c r="I602" s="71">
        <f t="shared" si="131"/>
        <v>409.65750000000003</v>
      </c>
      <c r="J602" s="71">
        <f t="shared" si="139"/>
        <v>428.09208749999999</v>
      </c>
      <c r="K602" s="71">
        <f t="shared" si="143"/>
        <v>457.63044153749996</v>
      </c>
      <c r="L602" s="71">
        <f t="shared" si="142"/>
        <v>480.51196361437496</v>
      </c>
      <c r="M602" s="71">
        <f t="shared" si="144"/>
        <v>494.92732252280621</v>
      </c>
      <c r="N602" s="71">
        <f t="shared" si="140"/>
        <v>556.79323783815698</v>
      </c>
      <c r="O602" s="21">
        <v>0.13100000000000001</v>
      </c>
      <c r="P602" s="1">
        <v>1</v>
      </c>
      <c r="Q602" s="12" t="s">
        <v>2629</v>
      </c>
      <c r="R602" s="6" t="s">
        <v>219</v>
      </c>
    </row>
    <row r="603" spans="1:18" s="3" customFormat="1" x14ac:dyDescent="0.2">
      <c r="A603" s="12" t="s">
        <v>2622</v>
      </c>
      <c r="B603" s="12"/>
      <c r="C603" s="1" t="s">
        <v>2626</v>
      </c>
      <c r="D603" s="1"/>
      <c r="E603" s="1"/>
      <c r="F603" s="54">
        <v>515</v>
      </c>
      <c r="G603" s="54">
        <f t="shared" si="137"/>
        <v>540.75</v>
      </c>
      <c r="H603" s="71">
        <f t="shared" si="138"/>
        <v>608.34375</v>
      </c>
      <c r="I603" s="71">
        <f t="shared" si="131"/>
        <v>620.510625</v>
      </c>
      <c r="J603" s="71">
        <f t="shared" si="139"/>
        <v>648.43360312499999</v>
      </c>
      <c r="K603" s="71">
        <f t="shared" si="143"/>
        <v>693.17552174062496</v>
      </c>
      <c r="L603" s="71">
        <f t="shared" si="142"/>
        <v>727.8342978276562</v>
      </c>
      <c r="M603" s="71">
        <f t="shared" si="144"/>
        <v>749.66932676248587</v>
      </c>
      <c r="N603" s="71">
        <f t="shared" si="140"/>
        <v>843.37799260779661</v>
      </c>
      <c r="O603" s="21">
        <v>0.193</v>
      </c>
      <c r="P603" s="1">
        <v>1</v>
      </c>
      <c r="Q603" s="12" t="s">
        <v>2630</v>
      </c>
      <c r="R603" s="6" t="s">
        <v>219</v>
      </c>
    </row>
    <row r="604" spans="1:18" s="3" customFormat="1" x14ac:dyDescent="0.2">
      <c r="A604" s="12" t="s">
        <v>2623</v>
      </c>
      <c r="B604" s="12"/>
      <c r="C604" s="1" t="s">
        <v>2627</v>
      </c>
      <c r="D604" s="1" t="s">
        <v>2632</v>
      </c>
      <c r="E604" s="1"/>
      <c r="F604" s="54">
        <v>232</v>
      </c>
      <c r="G604" s="54">
        <f t="shared" si="137"/>
        <v>243.60000000000002</v>
      </c>
      <c r="H604" s="71">
        <f t="shared" si="138"/>
        <v>274.05</v>
      </c>
      <c r="I604" s="71">
        <f t="shared" si="131"/>
        <v>279.53100000000001</v>
      </c>
      <c r="J604" s="71">
        <f t="shared" si="139"/>
        <v>292.10989499999999</v>
      </c>
      <c r="K604" s="71">
        <f t="shared" si="143"/>
        <v>312.26547775500001</v>
      </c>
      <c r="L604" s="71">
        <f t="shared" si="142"/>
        <v>327.87875164275005</v>
      </c>
      <c r="M604" s="71">
        <f t="shared" si="144"/>
        <v>337.71511419203256</v>
      </c>
      <c r="N604" s="71">
        <f t="shared" si="140"/>
        <v>379.92950346603664</v>
      </c>
      <c r="O604" s="21">
        <v>0.106</v>
      </c>
      <c r="P604" s="1">
        <v>1</v>
      </c>
      <c r="Q604" s="12" t="s">
        <v>2631</v>
      </c>
      <c r="R604" s="6" t="s">
        <v>219</v>
      </c>
    </row>
    <row r="605" spans="1:18" x14ac:dyDescent="0.2">
      <c r="A605" s="12" t="s">
        <v>2777</v>
      </c>
      <c r="C605" s="1" t="s">
        <v>453</v>
      </c>
      <c r="D605" s="1" t="s">
        <v>2776</v>
      </c>
      <c r="E605" s="1">
        <v>1290</v>
      </c>
      <c r="F605" s="54">
        <f t="shared" ref="F605" si="145">E605*1.0609</f>
        <v>1368.5609999999999</v>
      </c>
      <c r="G605" s="54">
        <f t="shared" ref="G605" si="146">F605*1.05</f>
        <v>1436.9890499999999</v>
      </c>
      <c r="H605" s="71">
        <f t="shared" ref="H605" si="147">G605*1.125</f>
        <v>1616.6126812499999</v>
      </c>
      <c r="I605" s="71">
        <f t="shared" ref="I605" si="148">H605*1.02</f>
        <v>1648.9449348749999</v>
      </c>
      <c r="J605" s="71">
        <f t="shared" ref="J605" si="149">I605*1.045</f>
        <v>1723.1474569443749</v>
      </c>
      <c r="K605" s="71">
        <f t="shared" si="143"/>
        <v>1842.0446314735366</v>
      </c>
      <c r="L605" s="71">
        <f t="shared" si="142"/>
        <v>1934.1468630472134</v>
      </c>
      <c r="M605" s="71">
        <f t="shared" si="144"/>
        <v>1992.17126893863</v>
      </c>
      <c r="N605" s="71">
        <f t="shared" si="140"/>
        <v>2241.1926775559587</v>
      </c>
      <c r="O605" s="21">
        <v>0.158</v>
      </c>
      <c r="P605" s="1">
        <v>1</v>
      </c>
      <c r="Q605" s="12" t="s">
        <v>2781</v>
      </c>
      <c r="R605" s="6" t="s">
        <v>219</v>
      </c>
    </row>
    <row r="606" spans="1:18" x14ac:dyDescent="0.2">
      <c r="A606" s="12" t="s">
        <v>2497</v>
      </c>
      <c r="C606" s="1" t="s">
        <v>967</v>
      </c>
      <c r="D606" s="1" t="s">
        <v>1356</v>
      </c>
      <c r="E606" s="1">
        <v>2510</v>
      </c>
      <c r="F606" s="54">
        <f t="shared" si="141"/>
        <v>2662.8589999999999</v>
      </c>
      <c r="G606" s="54">
        <f t="shared" si="137"/>
        <v>2796.0019499999999</v>
      </c>
      <c r="H606" s="71">
        <f>G606*1.05</f>
        <v>2935.8020474999998</v>
      </c>
      <c r="I606" s="71">
        <f t="shared" si="131"/>
        <v>2994.5180884500001</v>
      </c>
      <c r="J606" s="71">
        <f>I606*1.07</f>
        <v>3204.1343546415001</v>
      </c>
      <c r="K606" s="71">
        <f>J606*1.099</f>
        <v>3521.3436557510086</v>
      </c>
      <c r="L606" s="71">
        <f t="shared" si="142"/>
        <v>3697.4108385385593</v>
      </c>
      <c r="M606" s="71">
        <f t="shared" si="144"/>
        <v>3808.3331636947164</v>
      </c>
      <c r="N606" s="71">
        <f>M606*1.05</f>
        <v>3998.7498218794526</v>
      </c>
      <c r="O606" s="21">
        <v>0.252</v>
      </c>
      <c r="P606" s="1">
        <v>1</v>
      </c>
      <c r="Q606" s="12" t="s">
        <v>1279</v>
      </c>
      <c r="R606" s="6" t="s">
        <v>219</v>
      </c>
    </row>
    <row r="607" spans="1:18" x14ac:dyDescent="0.2">
      <c r="A607" s="12" t="s">
        <v>2498</v>
      </c>
      <c r="C607" s="1" t="s">
        <v>2543</v>
      </c>
      <c r="D607" s="1" t="s">
        <v>1751</v>
      </c>
      <c r="E607" s="1">
        <v>390</v>
      </c>
      <c r="F607" s="54">
        <f t="shared" si="141"/>
        <v>413.75099999999998</v>
      </c>
      <c r="G607" s="54">
        <f t="shared" si="137"/>
        <v>434.43855000000002</v>
      </c>
      <c r="H607" s="71">
        <f t="shared" ref="H607:H615" si="150">G607*1.05</f>
        <v>456.16047750000001</v>
      </c>
      <c r="I607" s="71">
        <f t="shared" si="131"/>
        <v>465.28368705000003</v>
      </c>
      <c r="J607" s="71">
        <f t="shared" ref="J607:J628" si="151">I607*1.07</f>
        <v>497.85354514350007</v>
      </c>
      <c r="K607" s="71">
        <f t="shared" ref="K607:K668" si="152">J607*1.099</f>
        <v>547.14104611270659</v>
      </c>
      <c r="L607" s="71">
        <f t="shared" si="142"/>
        <v>574.4980984183419</v>
      </c>
      <c r="M607" s="71">
        <f t="shared" si="144"/>
        <v>591.73304137089212</v>
      </c>
      <c r="N607" s="71">
        <f t="shared" ref="N607:N668" si="153">M607*1.05</f>
        <v>621.31969343943672</v>
      </c>
      <c r="O607" s="21">
        <v>0.153</v>
      </c>
      <c r="P607" s="1">
        <v>1</v>
      </c>
      <c r="Q607" s="2" t="s">
        <v>1280</v>
      </c>
      <c r="R607" s="6" t="s">
        <v>219</v>
      </c>
    </row>
    <row r="608" spans="1:18" x14ac:dyDescent="0.2">
      <c r="A608" s="12" t="s">
        <v>2506</v>
      </c>
      <c r="C608" s="1" t="s">
        <v>2507</v>
      </c>
      <c r="D608" s="1" t="s">
        <v>2508</v>
      </c>
      <c r="E608" s="1">
        <v>1550</v>
      </c>
      <c r="F608" s="54">
        <f t="shared" si="141"/>
        <v>1644.395</v>
      </c>
      <c r="G608" s="54">
        <f t="shared" si="137"/>
        <v>1726.61475</v>
      </c>
      <c r="H608" s="71">
        <f t="shared" si="150"/>
        <v>1812.9454875000001</v>
      </c>
      <c r="I608" s="71">
        <f t="shared" si="131"/>
        <v>1849.2043972500001</v>
      </c>
      <c r="J608" s="71">
        <f t="shared" si="151"/>
        <v>1978.6487050575001</v>
      </c>
      <c r="K608" s="71">
        <f t="shared" si="152"/>
        <v>2174.5349268581926</v>
      </c>
      <c r="L608" s="71">
        <f t="shared" si="142"/>
        <v>2283.2616732011024</v>
      </c>
      <c r="M608" s="71">
        <f t="shared" si="144"/>
        <v>2351.7595233971356</v>
      </c>
      <c r="N608" s="71">
        <f t="shared" si="153"/>
        <v>2469.3474995669926</v>
      </c>
      <c r="O608" s="21">
        <v>0.23100000000000001</v>
      </c>
      <c r="P608" s="1">
        <v>1</v>
      </c>
      <c r="Q608" s="2" t="s">
        <v>2509</v>
      </c>
      <c r="R608" s="6" t="s">
        <v>200</v>
      </c>
    </row>
    <row r="609" spans="1:18" x14ac:dyDescent="0.2">
      <c r="A609" s="12" t="s">
        <v>2510</v>
      </c>
      <c r="C609" s="1" t="s">
        <v>2507</v>
      </c>
      <c r="D609" s="1" t="s">
        <v>542</v>
      </c>
      <c r="E609" s="1">
        <v>810</v>
      </c>
      <c r="F609" s="54">
        <f t="shared" si="141"/>
        <v>859.32899999999995</v>
      </c>
      <c r="G609" s="54">
        <f t="shared" si="137"/>
        <v>902.29544999999996</v>
      </c>
      <c r="H609" s="71">
        <f t="shared" si="150"/>
        <v>947.41022250000003</v>
      </c>
      <c r="I609" s="71">
        <f t="shared" si="131"/>
        <v>966.35842695000008</v>
      </c>
      <c r="J609" s="71">
        <f t="shared" si="151"/>
        <v>1034.0035168365002</v>
      </c>
      <c r="K609" s="71">
        <f t="shared" si="152"/>
        <v>1136.3698650033136</v>
      </c>
      <c r="L609" s="71">
        <f t="shared" si="142"/>
        <v>1193.1883582534795</v>
      </c>
      <c r="M609" s="71">
        <f t="shared" si="144"/>
        <v>1228.9840090010839</v>
      </c>
      <c r="N609" s="71">
        <f t="shared" si="153"/>
        <v>1290.4332094511381</v>
      </c>
      <c r="O609" s="21">
        <v>0.08</v>
      </c>
      <c r="P609" s="1">
        <v>1</v>
      </c>
      <c r="Q609" s="2" t="s">
        <v>543</v>
      </c>
      <c r="R609" s="6" t="s">
        <v>203</v>
      </c>
    </row>
    <row r="610" spans="1:18" x14ac:dyDescent="0.2">
      <c r="A610" s="12" t="s">
        <v>544</v>
      </c>
      <c r="C610" s="1" t="s">
        <v>2507</v>
      </c>
      <c r="D610" s="1" t="s">
        <v>545</v>
      </c>
      <c r="E610" s="1">
        <v>1260</v>
      </c>
      <c r="F610" s="54">
        <f t="shared" si="141"/>
        <v>1336.7339999999999</v>
      </c>
      <c r="G610" s="54">
        <f t="shared" si="137"/>
        <v>1403.5707</v>
      </c>
      <c r="H610" s="71">
        <f t="shared" si="150"/>
        <v>1473.749235</v>
      </c>
      <c r="I610" s="71">
        <f t="shared" si="131"/>
        <v>1503.2242197</v>
      </c>
      <c r="J610" s="71">
        <f t="shared" si="151"/>
        <v>1608.4499150790002</v>
      </c>
      <c r="K610" s="71">
        <f t="shared" si="152"/>
        <v>1767.6864566718211</v>
      </c>
      <c r="L610" s="71">
        <f t="shared" si="142"/>
        <v>1856.0707795054122</v>
      </c>
      <c r="M610" s="71">
        <f t="shared" si="144"/>
        <v>1911.7529028905747</v>
      </c>
      <c r="N610" s="71">
        <f t="shared" si="153"/>
        <v>2007.3405480351034</v>
      </c>
      <c r="O610" s="21">
        <v>0.11799999999999999</v>
      </c>
      <c r="P610" s="1">
        <v>1</v>
      </c>
      <c r="Q610" s="2" t="s">
        <v>546</v>
      </c>
      <c r="R610" s="6" t="s">
        <v>219</v>
      </c>
    </row>
    <row r="611" spans="1:18" x14ac:dyDescent="0.2">
      <c r="A611" s="12" t="s">
        <v>547</v>
      </c>
      <c r="C611" s="1" t="s">
        <v>2507</v>
      </c>
      <c r="D611" s="1" t="s">
        <v>548</v>
      </c>
      <c r="E611" s="1">
        <v>1550</v>
      </c>
      <c r="F611" s="54">
        <f t="shared" si="141"/>
        <v>1644.395</v>
      </c>
      <c r="G611" s="54">
        <f t="shared" si="137"/>
        <v>1726.61475</v>
      </c>
      <c r="H611" s="71">
        <f t="shared" si="150"/>
        <v>1812.9454875000001</v>
      </c>
      <c r="I611" s="71">
        <f t="shared" si="131"/>
        <v>1849.2043972500001</v>
      </c>
      <c r="J611" s="71">
        <f t="shared" si="151"/>
        <v>1978.6487050575001</v>
      </c>
      <c r="K611" s="71">
        <f t="shared" si="152"/>
        <v>2174.5349268581926</v>
      </c>
      <c r="L611" s="71">
        <f t="shared" si="142"/>
        <v>2283.2616732011024</v>
      </c>
      <c r="M611" s="71">
        <f t="shared" si="144"/>
        <v>2351.7595233971356</v>
      </c>
      <c r="N611" s="71">
        <f t="shared" si="153"/>
        <v>2469.3474995669926</v>
      </c>
      <c r="O611" s="21">
        <v>0.22</v>
      </c>
      <c r="P611" s="1">
        <v>1</v>
      </c>
      <c r="Q611" s="2" t="s">
        <v>549</v>
      </c>
      <c r="R611" s="6" t="s">
        <v>219</v>
      </c>
    </row>
    <row r="612" spans="1:18" x14ac:dyDescent="0.2">
      <c r="A612" s="12" t="s">
        <v>550</v>
      </c>
      <c r="C612" s="1" t="s">
        <v>2507</v>
      </c>
      <c r="D612" s="1" t="s">
        <v>551</v>
      </c>
      <c r="E612" s="1">
        <v>1010</v>
      </c>
      <c r="F612" s="54">
        <f t="shared" si="141"/>
        <v>1071.509</v>
      </c>
      <c r="G612" s="54">
        <f t="shared" si="137"/>
        <v>1125.0844500000001</v>
      </c>
      <c r="H612" s="71">
        <f t="shared" si="150"/>
        <v>1181.3386725</v>
      </c>
      <c r="I612" s="71">
        <f t="shared" si="131"/>
        <v>1204.96544595</v>
      </c>
      <c r="J612" s="71">
        <f t="shared" si="151"/>
        <v>1289.3130271665</v>
      </c>
      <c r="K612" s="71">
        <f t="shared" si="152"/>
        <v>1416.9550168559836</v>
      </c>
      <c r="L612" s="71">
        <f t="shared" si="142"/>
        <v>1487.8027676987829</v>
      </c>
      <c r="M612" s="71">
        <f t="shared" si="144"/>
        <v>1532.4368507297463</v>
      </c>
      <c r="N612" s="71">
        <f t="shared" si="153"/>
        <v>1609.0586932662336</v>
      </c>
      <c r="O612" s="21">
        <v>0.125</v>
      </c>
      <c r="P612" s="1">
        <v>1</v>
      </c>
      <c r="Q612" s="2" t="s">
        <v>552</v>
      </c>
      <c r="R612" s="6" t="s">
        <v>219</v>
      </c>
    </row>
    <row r="613" spans="1:18" x14ac:dyDescent="0.2">
      <c r="A613" s="12" t="s">
        <v>553</v>
      </c>
      <c r="C613" s="1" t="s">
        <v>2507</v>
      </c>
      <c r="D613" s="1" t="s">
        <v>554</v>
      </c>
      <c r="E613" s="1">
        <v>740</v>
      </c>
      <c r="F613" s="54">
        <f t="shared" si="141"/>
        <v>785.06599999999992</v>
      </c>
      <c r="G613" s="54">
        <f t="shared" si="137"/>
        <v>824.3193</v>
      </c>
      <c r="H613" s="71">
        <f t="shared" si="150"/>
        <v>865.53526499999998</v>
      </c>
      <c r="I613" s="71">
        <f t="shared" si="131"/>
        <v>882.84597029999998</v>
      </c>
      <c r="J613" s="71">
        <f t="shared" si="151"/>
        <v>944.64518822100001</v>
      </c>
      <c r="K613" s="71">
        <f t="shared" si="152"/>
        <v>1038.165061854879</v>
      </c>
      <c r="L613" s="71">
        <f t="shared" si="142"/>
        <v>1090.073314947623</v>
      </c>
      <c r="M613" s="71">
        <f t="shared" si="144"/>
        <v>1122.7755143960517</v>
      </c>
      <c r="N613" s="71">
        <f t="shared" si="153"/>
        <v>1178.9142901158543</v>
      </c>
      <c r="O613" s="21">
        <v>7.4999999999999997E-2</v>
      </c>
      <c r="P613" s="1">
        <v>1</v>
      </c>
      <c r="Q613" s="2" t="s">
        <v>555</v>
      </c>
      <c r="R613" s="6" t="s">
        <v>197</v>
      </c>
    </row>
    <row r="614" spans="1:18" x14ac:dyDescent="0.2">
      <c r="A614" s="12" t="s">
        <v>556</v>
      </c>
      <c r="C614" s="1" t="s">
        <v>2245</v>
      </c>
      <c r="D614" s="1" t="s">
        <v>557</v>
      </c>
      <c r="E614" s="1">
        <v>725</v>
      </c>
      <c r="F614" s="54">
        <f t="shared" si="141"/>
        <v>769.15249999999992</v>
      </c>
      <c r="G614" s="54">
        <f t="shared" si="137"/>
        <v>807.61012499999993</v>
      </c>
      <c r="H614" s="71">
        <f t="shared" si="150"/>
        <v>847.99063124999998</v>
      </c>
      <c r="I614" s="71">
        <f t="shared" si="131"/>
        <v>864.95044387500002</v>
      </c>
      <c r="J614" s="71">
        <f t="shared" si="151"/>
        <v>925.49697494625002</v>
      </c>
      <c r="K614" s="71">
        <f t="shared" si="152"/>
        <v>1017.1211754659288</v>
      </c>
      <c r="L614" s="71">
        <f t="shared" si="142"/>
        <v>1067.9772342392253</v>
      </c>
      <c r="M614" s="71">
        <f t="shared" si="144"/>
        <v>1100.0165512664021</v>
      </c>
      <c r="N614" s="71">
        <f t="shared" si="153"/>
        <v>1155.0173788297222</v>
      </c>
      <c r="O614" s="21">
        <v>8.5999999999999993E-2</v>
      </c>
      <c r="P614" s="1">
        <v>1</v>
      </c>
      <c r="Q614" s="2" t="s">
        <v>558</v>
      </c>
      <c r="R614" s="6" t="s">
        <v>219</v>
      </c>
    </row>
    <row r="615" spans="1:18" x14ac:dyDescent="0.2">
      <c r="A615" s="12" t="s">
        <v>559</v>
      </c>
      <c r="C615" s="1" t="s">
        <v>2245</v>
      </c>
      <c r="D615" s="1" t="s">
        <v>560</v>
      </c>
      <c r="E615" s="1">
        <v>920</v>
      </c>
      <c r="F615" s="54">
        <f t="shared" si="141"/>
        <v>976.02799999999991</v>
      </c>
      <c r="G615" s="54">
        <f t="shared" si="137"/>
        <v>1024.8293999999999</v>
      </c>
      <c r="H615" s="71">
        <f t="shared" si="150"/>
        <v>1076.0708699999998</v>
      </c>
      <c r="I615" s="71">
        <f t="shared" si="131"/>
        <v>1097.5922873999998</v>
      </c>
      <c r="J615" s="71">
        <f t="shared" si="151"/>
        <v>1174.4237475179998</v>
      </c>
      <c r="K615" s="71">
        <f t="shared" si="152"/>
        <v>1290.6916985222817</v>
      </c>
      <c r="L615" s="71">
        <f t="shared" si="142"/>
        <v>1355.2262834483959</v>
      </c>
      <c r="M615" s="71">
        <f t="shared" si="144"/>
        <v>1395.8830719518478</v>
      </c>
      <c r="N615" s="71">
        <f t="shared" si="153"/>
        <v>1465.6772255494402</v>
      </c>
      <c r="O615" s="21">
        <v>0.129</v>
      </c>
      <c r="P615" s="1">
        <v>1</v>
      </c>
      <c r="Q615" s="2" t="s">
        <v>561</v>
      </c>
      <c r="R615" s="6" t="s">
        <v>219</v>
      </c>
    </row>
    <row r="616" spans="1:18" x14ac:dyDescent="0.2">
      <c r="A616" s="12" t="s">
        <v>562</v>
      </c>
      <c r="C616" s="1" t="s">
        <v>1649</v>
      </c>
      <c r="D616" s="1" t="s">
        <v>1650</v>
      </c>
      <c r="E616" s="1">
        <v>600</v>
      </c>
      <c r="F616" s="54">
        <f t="shared" si="141"/>
        <v>636.54</v>
      </c>
      <c r="G616" s="54">
        <f t="shared" si="137"/>
        <v>668.36699999999996</v>
      </c>
      <c r="H616" s="71">
        <f>G616*1.125</f>
        <v>751.91287499999999</v>
      </c>
      <c r="I616" s="71">
        <f t="shared" si="131"/>
        <v>766.95113249999997</v>
      </c>
      <c r="J616" s="71">
        <f t="shared" si="151"/>
        <v>820.63771177500007</v>
      </c>
      <c r="K616" s="71">
        <f>J616*1.069</f>
        <v>877.26171388747503</v>
      </c>
      <c r="L616" s="71">
        <f t="shared" si="142"/>
        <v>921.12479958184883</v>
      </c>
      <c r="M616" s="71">
        <f t="shared" si="144"/>
        <v>948.75854356930438</v>
      </c>
      <c r="N616" s="71">
        <f t="shared" si="153"/>
        <v>996.19647074776969</v>
      </c>
      <c r="O616" s="21">
        <v>6.4000000000000001E-2</v>
      </c>
      <c r="P616" s="1">
        <v>1</v>
      </c>
      <c r="Q616" s="2" t="s">
        <v>1646</v>
      </c>
      <c r="R616" s="6" t="s">
        <v>228</v>
      </c>
    </row>
    <row r="617" spans="1:18" x14ac:dyDescent="0.2">
      <c r="A617" s="12" t="s">
        <v>1647</v>
      </c>
      <c r="C617" s="1" t="s">
        <v>1649</v>
      </c>
      <c r="D617" s="1" t="s">
        <v>1651</v>
      </c>
      <c r="E617" s="1">
        <v>700</v>
      </c>
      <c r="F617" s="54">
        <f t="shared" si="141"/>
        <v>742.63</v>
      </c>
      <c r="G617" s="54">
        <f t="shared" si="137"/>
        <v>779.76150000000007</v>
      </c>
      <c r="H617" s="71">
        <f t="shared" ref="H617" si="154">G617*1.125</f>
        <v>877.23168750000013</v>
      </c>
      <c r="I617" s="71">
        <f t="shared" si="131"/>
        <v>894.77632125000014</v>
      </c>
      <c r="J617" s="71">
        <f t="shared" si="151"/>
        <v>957.41066373750016</v>
      </c>
      <c r="K617" s="71">
        <f>J617*1.069</f>
        <v>1023.4719995353876</v>
      </c>
      <c r="L617" s="71">
        <f t="shared" si="142"/>
        <v>1074.6455995121569</v>
      </c>
      <c r="M617" s="71">
        <f t="shared" si="144"/>
        <v>1106.8849674975215</v>
      </c>
      <c r="N617" s="71">
        <f t="shared" si="153"/>
        <v>1162.2292158723976</v>
      </c>
      <c r="O617" s="21">
        <v>0.13100000000000001</v>
      </c>
      <c r="P617" s="1">
        <v>1</v>
      </c>
      <c r="Q617" s="2" t="s">
        <v>1648</v>
      </c>
      <c r="R617" s="6" t="s">
        <v>228</v>
      </c>
    </row>
    <row r="618" spans="1:18" x14ac:dyDescent="0.2">
      <c r="A618" s="9" t="s">
        <v>1148</v>
      </c>
      <c r="B618" s="9"/>
      <c r="C618" s="7" t="s">
        <v>1230</v>
      </c>
      <c r="D618" s="7" t="s">
        <v>2151</v>
      </c>
      <c r="E618" s="1">
        <v>1270</v>
      </c>
      <c r="F618" s="54">
        <f t="shared" si="141"/>
        <v>1347.3429999999998</v>
      </c>
      <c r="G618" s="54">
        <f t="shared" si="137"/>
        <v>1414.7101499999999</v>
      </c>
      <c r="H618" s="71">
        <f>G618*1.05</f>
        <v>1485.4456574999999</v>
      </c>
      <c r="I618" s="71">
        <f t="shared" si="131"/>
        <v>1515.1545706499999</v>
      </c>
      <c r="J618" s="71">
        <f>I618*1.05</f>
        <v>1590.9122991825</v>
      </c>
      <c r="K618" s="71">
        <f t="shared" si="152"/>
        <v>1748.4126168015675</v>
      </c>
      <c r="L618" s="71">
        <f t="shared" si="142"/>
        <v>1835.833247641646</v>
      </c>
      <c r="M618" s="71">
        <f t="shared" si="144"/>
        <v>1890.9082450708954</v>
      </c>
      <c r="N618" s="71">
        <f t="shared" si="153"/>
        <v>1985.4536573244402</v>
      </c>
      <c r="O618" s="21">
        <v>0.17899999999999999</v>
      </c>
      <c r="P618" s="1">
        <v>1</v>
      </c>
      <c r="Q618" s="2" t="s">
        <v>1149</v>
      </c>
      <c r="R618" s="6" t="s">
        <v>219</v>
      </c>
    </row>
    <row r="619" spans="1:18" x14ac:dyDescent="0.2">
      <c r="A619" s="9" t="s">
        <v>1150</v>
      </c>
      <c r="B619" s="9"/>
      <c r="C619" s="7" t="s">
        <v>1231</v>
      </c>
      <c r="D619" s="7" t="s">
        <v>2152</v>
      </c>
      <c r="E619" s="1">
        <v>1190</v>
      </c>
      <c r="F619" s="54">
        <f t="shared" si="141"/>
        <v>1262.471</v>
      </c>
      <c r="G619" s="54">
        <f t="shared" si="137"/>
        <v>1325.59455</v>
      </c>
      <c r="H619" s="71">
        <f t="shared" ref="H619:H633" si="155">G619*1.05</f>
        <v>1391.8742775000001</v>
      </c>
      <c r="I619" s="71">
        <f t="shared" si="131"/>
        <v>1419.7117630500002</v>
      </c>
      <c r="J619" s="71">
        <f>I619*1.05</f>
        <v>1490.6973512025002</v>
      </c>
      <c r="K619" s="71">
        <f t="shared" si="152"/>
        <v>1638.2763889715477</v>
      </c>
      <c r="L619" s="71">
        <f t="shared" si="142"/>
        <v>1720.1902084201251</v>
      </c>
      <c r="M619" s="71">
        <f t="shared" si="144"/>
        <v>1771.7959146727289</v>
      </c>
      <c r="N619" s="71">
        <f t="shared" si="153"/>
        <v>1860.3857104063654</v>
      </c>
      <c r="O619" s="21">
        <v>0.17299999999999996</v>
      </c>
      <c r="P619" s="1">
        <v>1</v>
      </c>
      <c r="Q619" s="2" t="s">
        <v>1151</v>
      </c>
      <c r="R619" s="6" t="s">
        <v>219</v>
      </c>
    </row>
    <row r="620" spans="1:18" x14ac:dyDescent="0.2">
      <c r="A620" s="12" t="s">
        <v>1627</v>
      </c>
      <c r="C620" s="1" t="s">
        <v>1628</v>
      </c>
      <c r="D620" s="1" t="s">
        <v>1629</v>
      </c>
      <c r="E620" s="1">
        <v>1580</v>
      </c>
      <c r="F620" s="54">
        <f t="shared" si="141"/>
        <v>1676.222</v>
      </c>
      <c r="G620" s="54">
        <f t="shared" si="137"/>
        <v>1760.0331000000001</v>
      </c>
      <c r="H620" s="71">
        <f t="shared" si="155"/>
        <v>1848.0347550000001</v>
      </c>
      <c r="I620" s="71">
        <f t="shared" si="131"/>
        <v>1884.9954501000002</v>
      </c>
      <c r="J620" s="71">
        <f t="shared" si="151"/>
        <v>2016.9451316070003</v>
      </c>
      <c r="K620" s="71">
        <f t="shared" si="152"/>
        <v>2216.6226996360933</v>
      </c>
      <c r="L620" s="71">
        <f t="shared" si="142"/>
        <v>2327.4538346178979</v>
      </c>
      <c r="M620" s="71">
        <f t="shared" si="144"/>
        <v>2397.2774496564348</v>
      </c>
      <c r="N620" s="71">
        <f t="shared" si="153"/>
        <v>2517.1413221392568</v>
      </c>
      <c r="O620" s="21">
        <v>0.156</v>
      </c>
      <c r="P620" s="1">
        <v>1</v>
      </c>
      <c r="Q620" s="2" t="s">
        <v>1630</v>
      </c>
      <c r="R620" s="6" t="s">
        <v>200</v>
      </c>
    </row>
    <row r="621" spans="1:18" x14ac:dyDescent="0.2">
      <c r="A621" s="12" t="s">
        <v>2636</v>
      </c>
      <c r="C621" s="1" t="s">
        <v>1561</v>
      </c>
      <c r="D621" s="1" t="s">
        <v>1356</v>
      </c>
      <c r="E621" s="1">
        <v>320</v>
      </c>
      <c r="F621" s="54">
        <f t="shared" si="141"/>
        <v>339.488</v>
      </c>
      <c r="G621" s="54">
        <f t="shared" si="137"/>
        <v>356.4624</v>
      </c>
      <c r="H621" s="71">
        <f t="shared" si="155"/>
        <v>374.28552000000002</v>
      </c>
      <c r="I621" s="71">
        <f t="shared" si="131"/>
        <v>381.77123040000004</v>
      </c>
      <c r="J621" s="71">
        <f>I621*1.05</f>
        <v>400.85979192000008</v>
      </c>
      <c r="K621" s="71">
        <f t="shared" si="152"/>
        <v>440.54491132008008</v>
      </c>
      <c r="L621" s="71">
        <f t="shared" si="142"/>
        <v>462.57215688608409</v>
      </c>
      <c r="M621" s="71">
        <f t="shared" si="144"/>
        <v>476.44932159266665</v>
      </c>
      <c r="N621" s="71">
        <f t="shared" si="153"/>
        <v>500.27178767229998</v>
      </c>
      <c r="O621" s="21">
        <v>0.128</v>
      </c>
      <c r="P621" s="1">
        <v>1</v>
      </c>
      <c r="Q621" s="2" t="s">
        <v>718</v>
      </c>
      <c r="R621" s="6" t="s">
        <v>172</v>
      </c>
    </row>
    <row r="622" spans="1:18" s="3" customFormat="1" x14ac:dyDescent="0.2">
      <c r="A622" s="12">
        <v>230770699</v>
      </c>
      <c r="B622" s="12"/>
      <c r="C622" s="1" t="s">
        <v>1631</v>
      </c>
      <c r="D622" s="1" t="s">
        <v>1592</v>
      </c>
      <c r="E622" s="1">
        <v>590</v>
      </c>
      <c r="F622" s="54">
        <f t="shared" si="141"/>
        <v>625.93099999999993</v>
      </c>
      <c r="G622" s="54">
        <f t="shared" si="137"/>
        <v>657.22754999999995</v>
      </c>
      <c r="H622" s="71">
        <f t="shared" si="155"/>
        <v>690.08892749999995</v>
      </c>
      <c r="I622" s="71">
        <f t="shared" si="131"/>
        <v>703.89070604999995</v>
      </c>
      <c r="J622" s="71">
        <f t="shared" si="151"/>
        <v>753.16305547349998</v>
      </c>
      <c r="K622" s="71">
        <f t="shared" si="152"/>
        <v>827.72619796537651</v>
      </c>
      <c r="L622" s="71">
        <f t="shared" si="142"/>
        <v>869.11250786364542</v>
      </c>
      <c r="M622" s="71">
        <f t="shared" si="144"/>
        <v>895.18588309955476</v>
      </c>
      <c r="N622" s="71">
        <f t="shared" si="153"/>
        <v>939.9451772545325</v>
      </c>
      <c r="O622" s="21">
        <v>0.14000000000000001</v>
      </c>
      <c r="P622" s="1">
        <v>1</v>
      </c>
      <c r="Q622" s="2" t="s">
        <v>1595</v>
      </c>
      <c r="R622" s="6" t="s">
        <v>204</v>
      </c>
    </row>
    <row r="623" spans="1:18" x14ac:dyDescent="0.2">
      <c r="A623" s="12">
        <v>230771599</v>
      </c>
      <c r="C623" s="1" t="s">
        <v>1631</v>
      </c>
      <c r="D623" s="1" t="s">
        <v>1593</v>
      </c>
      <c r="E623" s="1">
        <v>530</v>
      </c>
      <c r="F623" s="54">
        <f t="shared" si="141"/>
        <v>562.27699999999993</v>
      </c>
      <c r="G623" s="54">
        <f t="shared" si="137"/>
        <v>590.39085</v>
      </c>
      <c r="H623" s="71">
        <f t="shared" si="155"/>
        <v>619.91039250000006</v>
      </c>
      <c r="I623" s="71">
        <f t="shared" si="131"/>
        <v>632.30860035000012</v>
      </c>
      <c r="J623" s="71">
        <f t="shared" si="151"/>
        <v>676.57020237450013</v>
      </c>
      <c r="K623" s="71">
        <f t="shared" si="152"/>
        <v>743.5506524095756</v>
      </c>
      <c r="L623" s="71">
        <f t="shared" si="142"/>
        <v>780.72818503005442</v>
      </c>
      <c r="M623" s="71">
        <f t="shared" si="144"/>
        <v>804.15003058095613</v>
      </c>
      <c r="N623" s="71">
        <f t="shared" si="153"/>
        <v>844.35753211000394</v>
      </c>
      <c r="O623" s="21">
        <v>0.27500000000000002</v>
      </c>
      <c r="P623" s="1">
        <v>1</v>
      </c>
      <c r="Q623" s="2" t="s">
        <v>1596</v>
      </c>
      <c r="R623" s="6" t="s">
        <v>204</v>
      </c>
    </row>
    <row r="624" spans="1:18" x14ac:dyDescent="0.2">
      <c r="A624" s="12">
        <v>230792899</v>
      </c>
      <c r="C624" s="1" t="s">
        <v>1631</v>
      </c>
      <c r="D624" s="1" t="s">
        <v>1594</v>
      </c>
      <c r="E624" s="1">
        <v>940</v>
      </c>
      <c r="F624" s="54">
        <f t="shared" si="141"/>
        <v>997.24599999999998</v>
      </c>
      <c r="G624" s="54">
        <f t="shared" si="137"/>
        <v>1047.1083000000001</v>
      </c>
      <c r="H624" s="71">
        <f t="shared" si="155"/>
        <v>1099.4637150000001</v>
      </c>
      <c r="I624" s="71">
        <f t="shared" si="131"/>
        <v>1121.4529893000001</v>
      </c>
      <c r="J624" s="71">
        <f t="shared" si="151"/>
        <v>1199.9546985510001</v>
      </c>
      <c r="K624" s="71">
        <f t="shared" si="152"/>
        <v>1318.7502137075492</v>
      </c>
      <c r="L624" s="71">
        <f t="shared" si="142"/>
        <v>1384.6877243929266</v>
      </c>
      <c r="M624" s="71">
        <f t="shared" si="144"/>
        <v>1426.2283561247145</v>
      </c>
      <c r="N624" s="71">
        <f t="shared" si="153"/>
        <v>1497.5397739309503</v>
      </c>
      <c r="O624" s="21">
        <v>0.21600000000000003</v>
      </c>
      <c r="P624" s="1">
        <v>1</v>
      </c>
      <c r="Q624" s="2" t="s">
        <v>1597</v>
      </c>
      <c r="R624" s="6" t="s">
        <v>204</v>
      </c>
    </row>
    <row r="625" spans="1:18" x14ac:dyDescent="0.2">
      <c r="A625" s="11">
        <v>230802899</v>
      </c>
      <c r="B625" s="11"/>
      <c r="C625" s="3" t="s">
        <v>1631</v>
      </c>
      <c r="D625" s="3" t="s">
        <v>1632</v>
      </c>
      <c r="E625" s="3">
        <v>495</v>
      </c>
      <c r="F625" s="55">
        <f t="shared" si="141"/>
        <v>525.14549999999997</v>
      </c>
      <c r="G625" s="55">
        <f t="shared" si="137"/>
        <v>551.40277500000002</v>
      </c>
      <c r="H625" s="70">
        <f t="shared" si="155"/>
        <v>578.97291375000009</v>
      </c>
      <c r="I625" s="70">
        <f t="shared" si="131"/>
        <v>590.55237202500007</v>
      </c>
      <c r="J625" s="70">
        <v>630</v>
      </c>
      <c r="K625" s="70">
        <v>690</v>
      </c>
      <c r="L625" s="70">
        <v>725</v>
      </c>
      <c r="M625" s="70">
        <f t="shared" si="144"/>
        <v>746.75</v>
      </c>
      <c r="N625" s="70">
        <f t="shared" si="153"/>
        <v>784.08749999999998</v>
      </c>
      <c r="O625" s="22">
        <v>0.32600000000000001</v>
      </c>
      <c r="P625" s="3">
        <v>1</v>
      </c>
      <c r="Q625" s="4" t="s">
        <v>1633</v>
      </c>
      <c r="R625" s="5" t="s">
        <v>222</v>
      </c>
    </row>
    <row r="626" spans="1:18" x14ac:dyDescent="0.2">
      <c r="A626" s="12" t="s">
        <v>2060</v>
      </c>
      <c r="C626" s="1" t="s">
        <v>2067</v>
      </c>
      <c r="D626" s="1" t="s">
        <v>2068</v>
      </c>
      <c r="E626" s="1">
        <v>830</v>
      </c>
      <c r="F626" s="54">
        <f t="shared" si="141"/>
        <v>880.54699999999991</v>
      </c>
      <c r="G626" s="54">
        <f t="shared" si="137"/>
        <v>924.57434999999998</v>
      </c>
      <c r="H626" s="71">
        <f t="shared" si="155"/>
        <v>970.8030675</v>
      </c>
      <c r="I626" s="71">
        <f t="shared" si="131"/>
        <v>990.21912885000006</v>
      </c>
      <c r="J626" s="71">
        <f>I626*1.05</f>
        <v>1039.7300852925</v>
      </c>
      <c r="K626" s="71">
        <f t="shared" si="152"/>
        <v>1142.6633637364575</v>
      </c>
      <c r="L626" s="71">
        <f t="shared" si="142"/>
        <v>1199.7965319232806</v>
      </c>
      <c r="M626" s="71">
        <f t="shared" si="144"/>
        <v>1235.790427880979</v>
      </c>
      <c r="N626" s="71">
        <f t="shared" si="153"/>
        <v>1297.579949275028</v>
      </c>
      <c r="O626" s="21">
        <v>0.17499999999999999</v>
      </c>
      <c r="P626" s="1">
        <v>1</v>
      </c>
      <c r="Q626" s="2" t="s">
        <v>719</v>
      </c>
      <c r="R626" s="6" t="s">
        <v>219</v>
      </c>
    </row>
    <row r="627" spans="1:18" x14ac:dyDescent="0.2">
      <c r="A627" s="12" t="s">
        <v>2061</v>
      </c>
      <c r="C627" s="1" t="s">
        <v>2072</v>
      </c>
      <c r="D627" s="1" t="s">
        <v>2069</v>
      </c>
      <c r="E627" s="1">
        <v>975</v>
      </c>
      <c r="F627" s="54">
        <f t="shared" si="141"/>
        <v>1034.3775000000001</v>
      </c>
      <c r="G627" s="54">
        <f t="shared" si="137"/>
        <v>1086.0963750000001</v>
      </c>
      <c r="H627" s="71">
        <f t="shared" si="155"/>
        <v>1140.4011937500002</v>
      </c>
      <c r="I627" s="71">
        <f t="shared" si="131"/>
        <v>1163.2092176250003</v>
      </c>
      <c r="J627" s="71">
        <f t="shared" si="151"/>
        <v>1244.6338628587505</v>
      </c>
      <c r="K627" s="71">
        <f t="shared" si="152"/>
        <v>1367.8526152817667</v>
      </c>
      <c r="L627" s="71">
        <f t="shared" si="142"/>
        <v>1436.2452460458551</v>
      </c>
      <c r="M627" s="71">
        <f t="shared" si="144"/>
        <v>1479.3326034272309</v>
      </c>
      <c r="N627" s="71">
        <f t="shared" si="153"/>
        <v>1553.2992335985925</v>
      </c>
      <c r="O627" s="21">
        <v>0.36899999999999999</v>
      </c>
      <c r="P627" s="1">
        <v>1</v>
      </c>
      <c r="Q627" s="2" t="s">
        <v>720</v>
      </c>
      <c r="R627" s="6" t="s">
        <v>219</v>
      </c>
    </row>
    <row r="628" spans="1:18" x14ac:dyDescent="0.2">
      <c r="A628" s="12" t="s">
        <v>2062</v>
      </c>
      <c r="C628" s="1" t="s">
        <v>2072</v>
      </c>
      <c r="D628" s="1" t="s">
        <v>2070</v>
      </c>
      <c r="E628" s="1">
        <v>825</v>
      </c>
      <c r="F628" s="54">
        <f t="shared" si="141"/>
        <v>875.24249999999995</v>
      </c>
      <c r="G628" s="54">
        <f t="shared" si="137"/>
        <v>919.00462500000003</v>
      </c>
      <c r="H628" s="71">
        <f t="shared" si="155"/>
        <v>964.95485625000003</v>
      </c>
      <c r="I628" s="71">
        <f t="shared" si="131"/>
        <v>984.25395337500004</v>
      </c>
      <c r="J628" s="71">
        <f t="shared" si="151"/>
        <v>1053.1517301112501</v>
      </c>
      <c r="K628" s="71">
        <f t="shared" si="152"/>
        <v>1157.4137513922637</v>
      </c>
      <c r="L628" s="71">
        <f t="shared" si="142"/>
        <v>1215.284438961877</v>
      </c>
      <c r="M628" s="71">
        <f t="shared" si="144"/>
        <v>1251.7429721307333</v>
      </c>
      <c r="N628" s="71">
        <f t="shared" si="153"/>
        <v>1314.3301207372699</v>
      </c>
      <c r="O628" s="21">
        <v>0.36899999999999999</v>
      </c>
      <c r="P628" s="1">
        <v>1</v>
      </c>
      <c r="Q628" s="2" t="s">
        <v>721</v>
      </c>
      <c r="R628" s="6" t="s">
        <v>219</v>
      </c>
    </row>
    <row r="629" spans="1:18" x14ac:dyDescent="0.2">
      <c r="A629" s="12" t="s">
        <v>2063</v>
      </c>
      <c r="C629" s="1" t="s">
        <v>2073</v>
      </c>
      <c r="D629" s="1" t="s">
        <v>1356</v>
      </c>
      <c r="E629" s="1">
        <v>1490</v>
      </c>
      <c r="F629" s="54">
        <f t="shared" si="141"/>
        <v>1580.741</v>
      </c>
      <c r="G629" s="54">
        <f t="shared" si="137"/>
        <v>1659.7780500000001</v>
      </c>
      <c r="H629" s="71">
        <f t="shared" si="155"/>
        <v>1742.7669525000001</v>
      </c>
      <c r="I629" s="71">
        <f t="shared" si="131"/>
        <v>1777.6222915500002</v>
      </c>
      <c r="J629" s="71">
        <f>I629*1.05</f>
        <v>1866.5034061275003</v>
      </c>
      <c r="K629" s="71">
        <f t="shared" si="152"/>
        <v>2051.2872433341226</v>
      </c>
      <c r="L629" s="71">
        <f t="shared" si="142"/>
        <v>2153.851605500829</v>
      </c>
      <c r="M629" s="71">
        <f t="shared" si="144"/>
        <v>2218.4671536658539</v>
      </c>
      <c r="N629" s="71">
        <f t="shared" si="153"/>
        <v>2329.3905113491464</v>
      </c>
      <c r="O629" s="21">
        <v>0.253</v>
      </c>
      <c r="P629" s="1">
        <v>1</v>
      </c>
      <c r="Q629" s="2" t="s">
        <v>722</v>
      </c>
      <c r="R629" s="6" t="s">
        <v>219</v>
      </c>
    </row>
    <row r="630" spans="1:18" x14ac:dyDescent="0.2">
      <c r="A630" s="12" t="s">
        <v>2064</v>
      </c>
      <c r="C630" s="1" t="s">
        <v>2074</v>
      </c>
      <c r="D630" s="1" t="s">
        <v>2077</v>
      </c>
      <c r="E630" s="1">
        <v>855</v>
      </c>
      <c r="F630" s="54">
        <f t="shared" si="141"/>
        <v>907.06949999999995</v>
      </c>
      <c r="G630" s="54">
        <f t="shared" si="137"/>
        <v>952.42297499999995</v>
      </c>
      <c r="H630" s="71">
        <f t="shared" si="155"/>
        <v>1000.04412375</v>
      </c>
      <c r="I630" s="71">
        <f t="shared" si="131"/>
        <v>1020.0450062250001</v>
      </c>
      <c r="J630" s="71">
        <f t="shared" ref="J630:J632" si="156">I630*1.05</f>
        <v>1071.0472565362502</v>
      </c>
      <c r="K630" s="71">
        <f t="shared" si="152"/>
        <v>1177.080934933339</v>
      </c>
      <c r="L630" s="71">
        <f t="shared" si="142"/>
        <v>1235.9349816800061</v>
      </c>
      <c r="M630" s="71">
        <f t="shared" si="144"/>
        <v>1273.0130311304063</v>
      </c>
      <c r="N630" s="71">
        <f t="shared" si="153"/>
        <v>1336.6636826869267</v>
      </c>
      <c r="O630" s="21">
        <v>9.3000000000000013E-2</v>
      </c>
      <c r="P630" s="1">
        <v>1</v>
      </c>
      <c r="Q630" s="2" t="s">
        <v>723</v>
      </c>
      <c r="R630" s="6" t="s">
        <v>219</v>
      </c>
    </row>
    <row r="631" spans="1:18" x14ac:dyDescent="0.2">
      <c r="A631" s="12" t="s">
        <v>2065</v>
      </c>
      <c r="C631" s="1" t="s">
        <v>2075</v>
      </c>
      <c r="D631" s="1" t="s">
        <v>2071</v>
      </c>
      <c r="E631" s="1">
        <v>460</v>
      </c>
      <c r="F631" s="54">
        <f t="shared" si="141"/>
        <v>488.01399999999995</v>
      </c>
      <c r="G631" s="54">
        <f t="shared" si="137"/>
        <v>512.41469999999993</v>
      </c>
      <c r="H631" s="71">
        <f t="shared" si="155"/>
        <v>538.03543499999989</v>
      </c>
      <c r="I631" s="71">
        <f t="shared" si="131"/>
        <v>548.7961436999999</v>
      </c>
      <c r="J631" s="71">
        <f t="shared" si="156"/>
        <v>576.23595088499997</v>
      </c>
      <c r="K631" s="71">
        <f t="shared" si="152"/>
        <v>633.28331002261496</v>
      </c>
      <c r="L631" s="71">
        <f t="shared" si="142"/>
        <v>664.94747552374577</v>
      </c>
      <c r="M631" s="71">
        <f t="shared" si="144"/>
        <v>684.89589978945821</v>
      </c>
      <c r="N631" s="71">
        <f t="shared" si="153"/>
        <v>719.14069477893111</v>
      </c>
      <c r="O631" s="21">
        <v>0.01</v>
      </c>
      <c r="P631" s="1">
        <v>1</v>
      </c>
      <c r="Q631" s="2" t="s">
        <v>724</v>
      </c>
      <c r="R631" s="6" t="s">
        <v>219</v>
      </c>
    </row>
    <row r="632" spans="1:18" x14ac:dyDescent="0.2">
      <c r="A632" s="12" t="s">
        <v>2066</v>
      </c>
      <c r="C632" s="1" t="s">
        <v>2076</v>
      </c>
      <c r="D632" s="1" t="s">
        <v>2071</v>
      </c>
      <c r="E632" s="1">
        <v>450</v>
      </c>
      <c r="F632" s="54">
        <f t="shared" si="141"/>
        <v>477.40499999999997</v>
      </c>
      <c r="G632" s="54">
        <f t="shared" si="137"/>
        <v>501.27524999999997</v>
      </c>
      <c r="H632" s="71">
        <f t="shared" si="155"/>
        <v>526.33901249999997</v>
      </c>
      <c r="I632" s="71">
        <f t="shared" si="131"/>
        <v>536.86579274999997</v>
      </c>
      <c r="J632" s="71">
        <f t="shared" si="156"/>
        <v>563.70908238749996</v>
      </c>
      <c r="K632" s="71">
        <f t="shared" si="152"/>
        <v>619.51628154386242</v>
      </c>
      <c r="L632" s="71">
        <f t="shared" si="142"/>
        <v>650.49209562105557</v>
      </c>
      <c r="M632" s="71">
        <f t="shared" si="144"/>
        <v>670.00685848968726</v>
      </c>
      <c r="N632" s="71">
        <f t="shared" si="153"/>
        <v>703.50720141417162</v>
      </c>
      <c r="O632" s="21">
        <v>0.18</v>
      </c>
      <c r="P632" s="1">
        <v>1</v>
      </c>
      <c r="Q632" s="2" t="s">
        <v>725</v>
      </c>
      <c r="R632" s="6" t="s">
        <v>219</v>
      </c>
    </row>
    <row r="633" spans="1:18" x14ac:dyDescent="0.2">
      <c r="A633" s="12" t="s">
        <v>2499</v>
      </c>
      <c r="C633" s="1" t="s">
        <v>2544</v>
      </c>
      <c r="D633" s="1" t="s">
        <v>1752</v>
      </c>
      <c r="E633" s="1">
        <v>25</v>
      </c>
      <c r="F633" s="54">
        <f t="shared" si="141"/>
        <v>26.522499999999997</v>
      </c>
      <c r="G633" s="54">
        <f t="shared" si="137"/>
        <v>27.848624999999998</v>
      </c>
      <c r="H633" s="71">
        <f t="shared" si="155"/>
        <v>29.24105625</v>
      </c>
      <c r="I633" s="71">
        <f t="shared" si="131"/>
        <v>29.825877375000001</v>
      </c>
      <c r="J633" s="71">
        <f>I633*1.07</f>
        <v>31.913688791250003</v>
      </c>
      <c r="K633" s="71">
        <f t="shared" si="152"/>
        <v>35.073143981583755</v>
      </c>
      <c r="L633" s="71">
        <f t="shared" si="142"/>
        <v>36.826801180662947</v>
      </c>
      <c r="M633" s="71">
        <f t="shared" si="144"/>
        <v>37.931605216082836</v>
      </c>
      <c r="N633" s="71">
        <f t="shared" si="153"/>
        <v>39.828185476886979</v>
      </c>
      <c r="O633" s="21">
        <v>2E-3</v>
      </c>
      <c r="P633" s="1">
        <v>1</v>
      </c>
      <c r="Q633" s="2" t="s">
        <v>1281</v>
      </c>
      <c r="R633" s="6" t="s">
        <v>219</v>
      </c>
    </row>
    <row r="634" spans="1:18" x14ac:dyDescent="0.2">
      <c r="A634" s="12" t="s">
        <v>2500</v>
      </c>
      <c r="C634" s="1" t="s">
        <v>2545</v>
      </c>
      <c r="D634" s="1" t="s">
        <v>489</v>
      </c>
      <c r="E634" s="1">
        <v>285</v>
      </c>
      <c r="F634" s="54">
        <f t="shared" si="141"/>
        <v>302.35649999999998</v>
      </c>
      <c r="G634" s="54">
        <f t="shared" si="137"/>
        <v>317.47432500000002</v>
      </c>
      <c r="H634" s="71">
        <f>G634*1.125</f>
        <v>357.15861562500004</v>
      </c>
      <c r="I634" s="71">
        <f t="shared" si="131"/>
        <v>364.30178793750002</v>
      </c>
      <c r="J634" s="71">
        <f>I634*1.1</f>
        <v>400.73196673125005</v>
      </c>
      <c r="K634" s="71">
        <f>J634*1.069</f>
        <v>428.38247243570629</v>
      </c>
      <c r="L634" s="71">
        <f t="shared" si="142"/>
        <v>449.80159605749162</v>
      </c>
      <c r="M634" s="71">
        <f t="shared" si="144"/>
        <v>463.2956439392164</v>
      </c>
      <c r="N634" s="71">
        <f>M634*1.125</f>
        <v>521.20759943161841</v>
      </c>
      <c r="O634" s="21">
        <v>0.105</v>
      </c>
      <c r="P634" s="1">
        <v>20</v>
      </c>
      <c r="Q634" s="2" t="s">
        <v>1282</v>
      </c>
      <c r="R634" s="6" t="s">
        <v>219</v>
      </c>
    </row>
    <row r="635" spans="1:18" x14ac:dyDescent="0.2">
      <c r="A635" s="12" t="s">
        <v>1502</v>
      </c>
      <c r="C635" s="1" t="s">
        <v>2545</v>
      </c>
      <c r="D635" s="1" t="s">
        <v>492</v>
      </c>
      <c r="E635" s="1">
        <v>575</v>
      </c>
      <c r="F635" s="54">
        <f t="shared" si="141"/>
        <v>610.01749999999993</v>
      </c>
      <c r="G635" s="54">
        <f t="shared" si="137"/>
        <v>640.51837499999999</v>
      </c>
      <c r="H635" s="71">
        <f t="shared" ref="H635:H638" si="157">G635*1.125</f>
        <v>720.58317187499995</v>
      </c>
      <c r="I635" s="71">
        <f t="shared" si="131"/>
        <v>734.99483531249996</v>
      </c>
      <c r="J635" s="71">
        <f t="shared" ref="J635:J638" si="158">I635*1.1</f>
        <v>808.49431884374997</v>
      </c>
      <c r="K635" s="71">
        <f t="shared" ref="K635:K638" si="159">J635*1.069</f>
        <v>864.28042684396871</v>
      </c>
      <c r="L635" s="71">
        <f t="shared" si="142"/>
        <v>907.49444818616723</v>
      </c>
      <c r="M635" s="71">
        <f t="shared" si="144"/>
        <v>934.71928163175232</v>
      </c>
      <c r="N635" s="71">
        <f t="shared" ref="N635:N638" si="160">M635*1.125</f>
        <v>1051.5591918357213</v>
      </c>
      <c r="O635" s="21">
        <v>0.184</v>
      </c>
      <c r="P635" s="1">
        <v>20</v>
      </c>
      <c r="Q635" s="2" t="s">
        <v>1283</v>
      </c>
      <c r="R635" s="6" t="s">
        <v>219</v>
      </c>
    </row>
    <row r="636" spans="1:18" x14ac:dyDescent="0.2">
      <c r="A636" s="12" t="s">
        <v>1503</v>
      </c>
      <c r="C636" s="1" t="s">
        <v>2545</v>
      </c>
      <c r="D636" s="1" t="s">
        <v>495</v>
      </c>
      <c r="E636" s="1">
        <v>465</v>
      </c>
      <c r="F636" s="54">
        <f t="shared" si="141"/>
        <v>493.31849999999997</v>
      </c>
      <c r="G636" s="54">
        <f t="shared" si="137"/>
        <v>517.98442499999999</v>
      </c>
      <c r="H636" s="71">
        <f t="shared" si="157"/>
        <v>582.73247812499994</v>
      </c>
      <c r="I636" s="71">
        <f t="shared" si="131"/>
        <v>594.38712768749997</v>
      </c>
      <c r="J636" s="71">
        <f t="shared" si="158"/>
        <v>653.82584045625003</v>
      </c>
      <c r="K636" s="71">
        <f t="shared" si="159"/>
        <v>698.93982344773121</v>
      </c>
      <c r="L636" s="71">
        <f t="shared" si="142"/>
        <v>733.88681462011778</v>
      </c>
      <c r="M636" s="71">
        <f t="shared" si="144"/>
        <v>755.90341905872128</v>
      </c>
      <c r="N636" s="71">
        <f t="shared" si="160"/>
        <v>850.39134644106139</v>
      </c>
      <c r="O636" s="21">
        <v>0.13700000000000001</v>
      </c>
      <c r="P636" s="1">
        <v>10</v>
      </c>
      <c r="Q636" s="2" t="s">
        <v>1284</v>
      </c>
      <c r="R636" s="6" t="s">
        <v>219</v>
      </c>
    </row>
    <row r="637" spans="1:18" x14ac:dyDescent="0.2">
      <c r="A637" s="12" t="s">
        <v>1504</v>
      </c>
      <c r="C637" s="1" t="s">
        <v>2545</v>
      </c>
      <c r="D637" s="1" t="s">
        <v>483</v>
      </c>
      <c r="E637" s="1">
        <v>935</v>
      </c>
      <c r="F637" s="54">
        <f t="shared" si="141"/>
        <v>991.94149999999991</v>
      </c>
      <c r="G637" s="54">
        <f t="shared" si="137"/>
        <v>1041.538575</v>
      </c>
      <c r="H637" s="71">
        <f t="shared" si="157"/>
        <v>1171.7308968750001</v>
      </c>
      <c r="I637" s="71">
        <f t="shared" si="131"/>
        <v>1195.1655148125001</v>
      </c>
      <c r="J637" s="71">
        <f t="shared" si="158"/>
        <v>1314.6820662937503</v>
      </c>
      <c r="K637" s="71">
        <f t="shared" si="159"/>
        <v>1405.3951288680189</v>
      </c>
      <c r="L637" s="71">
        <f t="shared" si="142"/>
        <v>1475.66488531142</v>
      </c>
      <c r="M637" s="71">
        <f t="shared" si="144"/>
        <v>1519.9348318707625</v>
      </c>
      <c r="N637" s="71">
        <f t="shared" si="160"/>
        <v>1709.926685854608</v>
      </c>
      <c r="O637" s="21">
        <v>0.23599999999999999</v>
      </c>
      <c r="P637" s="1">
        <v>10</v>
      </c>
      <c r="Q637" s="2" t="s">
        <v>1285</v>
      </c>
      <c r="R637" s="6" t="s">
        <v>219</v>
      </c>
    </row>
    <row r="638" spans="1:18" x14ac:dyDescent="0.2">
      <c r="A638" s="12" t="s">
        <v>1505</v>
      </c>
      <c r="C638" s="1" t="s">
        <v>2546</v>
      </c>
      <c r="D638" s="1" t="s">
        <v>495</v>
      </c>
      <c r="E638" s="1">
        <v>475</v>
      </c>
      <c r="F638" s="54">
        <f t="shared" si="141"/>
        <v>503.92749999999995</v>
      </c>
      <c r="G638" s="54">
        <f t="shared" si="137"/>
        <v>529.123875</v>
      </c>
      <c r="H638" s="71">
        <f t="shared" si="157"/>
        <v>595.26435937500003</v>
      </c>
      <c r="I638" s="71">
        <f t="shared" si="131"/>
        <v>607.16964656250002</v>
      </c>
      <c r="J638" s="71">
        <f t="shared" si="158"/>
        <v>667.88661121875009</v>
      </c>
      <c r="K638" s="71">
        <f t="shared" si="159"/>
        <v>713.97078739284382</v>
      </c>
      <c r="L638" s="71">
        <f t="shared" si="142"/>
        <v>749.66932676248609</v>
      </c>
      <c r="M638" s="71">
        <f t="shared" si="144"/>
        <v>772.15940656536065</v>
      </c>
      <c r="N638" s="71">
        <f t="shared" si="160"/>
        <v>868.67933238603075</v>
      </c>
      <c r="O638" s="21">
        <v>0.14199999999999999</v>
      </c>
      <c r="P638" s="1">
        <v>10</v>
      </c>
      <c r="Q638" s="2" t="s">
        <v>1286</v>
      </c>
      <c r="R638" s="6" t="s">
        <v>219</v>
      </c>
    </row>
    <row r="639" spans="1:18" x14ac:dyDescent="0.2">
      <c r="A639" s="12" t="s">
        <v>1652</v>
      </c>
      <c r="C639" s="1" t="s">
        <v>1653</v>
      </c>
      <c r="D639" s="1" t="s">
        <v>1654</v>
      </c>
      <c r="E639" s="1">
        <v>740</v>
      </c>
      <c r="F639" s="54">
        <f t="shared" si="141"/>
        <v>785.06599999999992</v>
      </c>
      <c r="G639" s="54">
        <f t="shared" si="137"/>
        <v>824.3193</v>
      </c>
      <c r="H639" s="71">
        <f>G639*1.05</f>
        <v>865.53526499999998</v>
      </c>
      <c r="I639" s="71">
        <f t="shared" si="131"/>
        <v>882.84597029999998</v>
      </c>
      <c r="J639" s="71">
        <f t="shared" ref="J639:J654" si="161">I639*1.07</f>
        <v>944.64518822100001</v>
      </c>
      <c r="K639" s="71">
        <f t="shared" si="152"/>
        <v>1038.165061854879</v>
      </c>
      <c r="L639" s="71">
        <f t="shared" si="142"/>
        <v>1090.073314947623</v>
      </c>
      <c r="M639" s="71">
        <f t="shared" si="144"/>
        <v>1122.7755143960517</v>
      </c>
      <c r="N639" s="71">
        <f t="shared" si="153"/>
        <v>1178.9142901158543</v>
      </c>
      <c r="O639" s="21">
        <v>0.14799999999999999</v>
      </c>
      <c r="P639" s="1">
        <v>1</v>
      </c>
      <c r="Q639" s="2" t="s">
        <v>1655</v>
      </c>
      <c r="R639" s="6" t="s">
        <v>2698</v>
      </c>
    </row>
    <row r="640" spans="1:18" x14ac:dyDescent="0.2">
      <c r="A640" s="12" t="s">
        <v>1656</v>
      </c>
      <c r="C640" s="1" t="s">
        <v>1657</v>
      </c>
      <c r="D640" s="1" t="s">
        <v>1658</v>
      </c>
      <c r="E640" s="1">
        <v>330</v>
      </c>
      <c r="F640" s="54">
        <f t="shared" si="141"/>
        <v>350.09699999999998</v>
      </c>
      <c r="G640" s="54">
        <f t="shared" si="137"/>
        <v>367.60185000000001</v>
      </c>
      <c r="H640" s="71">
        <f t="shared" ref="H640:H656" si="162">G640*1.05</f>
        <v>385.9819425</v>
      </c>
      <c r="I640" s="71">
        <f t="shared" si="131"/>
        <v>393.70158135000003</v>
      </c>
      <c r="J640" s="71">
        <f t="shared" si="161"/>
        <v>421.26069204450005</v>
      </c>
      <c r="K640" s="71">
        <f t="shared" si="152"/>
        <v>462.96550055690557</v>
      </c>
      <c r="L640" s="71">
        <f t="shared" si="142"/>
        <v>486.11377558475084</v>
      </c>
      <c r="M640" s="71">
        <f t="shared" si="144"/>
        <v>500.69718885229338</v>
      </c>
      <c r="N640" s="71">
        <f t="shared" si="153"/>
        <v>525.73204829490805</v>
      </c>
      <c r="O640" s="21">
        <v>7.3999999999999996E-2</v>
      </c>
      <c r="P640" s="1">
        <v>1</v>
      </c>
      <c r="Q640" s="2" t="s">
        <v>1659</v>
      </c>
      <c r="R640" s="6" t="s">
        <v>197</v>
      </c>
    </row>
    <row r="641" spans="1:18" x14ac:dyDescent="0.2">
      <c r="A641" s="12" t="s">
        <v>1660</v>
      </c>
      <c r="C641" s="1" t="s">
        <v>1661</v>
      </c>
      <c r="D641" s="1" t="s">
        <v>1662</v>
      </c>
      <c r="E641" s="1">
        <v>500</v>
      </c>
      <c r="F641" s="54">
        <f t="shared" si="141"/>
        <v>530.44999999999993</v>
      </c>
      <c r="G641" s="54">
        <f t="shared" si="137"/>
        <v>556.97249999999997</v>
      </c>
      <c r="H641" s="71">
        <f t="shared" si="162"/>
        <v>584.82112499999994</v>
      </c>
      <c r="I641" s="71">
        <f t="shared" ref="I641:I705" si="163">H641*1.02</f>
        <v>596.51754749999998</v>
      </c>
      <c r="J641" s="71">
        <f t="shared" si="161"/>
        <v>638.27377582500003</v>
      </c>
      <c r="K641" s="71">
        <f t="shared" si="152"/>
        <v>701.46287963167504</v>
      </c>
      <c r="L641" s="71">
        <f t="shared" si="142"/>
        <v>736.53602361325886</v>
      </c>
      <c r="M641" s="71">
        <f t="shared" si="144"/>
        <v>758.6321043216567</v>
      </c>
      <c r="N641" s="71">
        <f t="shared" si="153"/>
        <v>796.56370953773956</v>
      </c>
      <c r="O641" s="21">
        <v>0.13900000000000001</v>
      </c>
      <c r="P641" s="1">
        <v>1</v>
      </c>
      <c r="Q641" s="2" t="s">
        <v>1663</v>
      </c>
      <c r="R641" s="6" t="s">
        <v>197</v>
      </c>
    </row>
    <row r="642" spans="1:18" x14ac:dyDescent="0.2">
      <c r="A642" s="12" t="s">
        <v>1634</v>
      </c>
      <c r="C642" s="1" t="s">
        <v>2085</v>
      </c>
      <c r="D642" s="1" t="s">
        <v>1635</v>
      </c>
      <c r="E642" s="1">
        <v>1320</v>
      </c>
      <c r="F642" s="54">
        <f t="shared" si="141"/>
        <v>1400.3879999999999</v>
      </c>
      <c r="G642" s="54">
        <f t="shared" si="137"/>
        <v>1470.4074000000001</v>
      </c>
      <c r="H642" s="71">
        <f t="shared" si="162"/>
        <v>1543.92777</v>
      </c>
      <c r="I642" s="71">
        <f t="shared" si="163"/>
        <v>1574.8063254000001</v>
      </c>
      <c r="J642" s="71">
        <f>I642*1.05</f>
        <v>1653.5466416700001</v>
      </c>
      <c r="K642" s="71">
        <f t="shared" si="152"/>
        <v>1817.24775919533</v>
      </c>
      <c r="L642" s="71">
        <f t="shared" si="142"/>
        <v>1908.1101471550967</v>
      </c>
      <c r="M642" s="71">
        <f t="shared" si="144"/>
        <v>1965.3534515697497</v>
      </c>
      <c r="N642" s="71">
        <f t="shared" si="153"/>
        <v>2063.6211241482374</v>
      </c>
      <c r="O642" s="21">
        <v>0.34</v>
      </c>
      <c r="P642" s="1">
        <v>1</v>
      </c>
      <c r="Q642" s="2" t="s">
        <v>1636</v>
      </c>
      <c r="R642" s="6" t="s">
        <v>219</v>
      </c>
    </row>
    <row r="643" spans="1:18" x14ac:dyDescent="0.2">
      <c r="A643" s="12" t="s">
        <v>1637</v>
      </c>
      <c r="C643" s="1" t="s">
        <v>2086</v>
      </c>
      <c r="D643" s="1" t="s">
        <v>1635</v>
      </c>
      <c r="E643" s="1">
        <v>1890</v>
      </c>
      <c r="F643" s="54">
        <f t="shared" si="141"/>
        <v>2005.1009999999999</v>
      </c>
      <c r="G643" s="54">
        <f t="shared" si="137"/>
        <v>2105.3560499999999</v>
      </c>
      <c r="H643" s="71">
        <f t="shared" si="162"/>
        <v>2210.6238524999999</v>
      </c>
      <c r="I643" s="71">
        <f t="shared" si="163"/>
        <v>2254.8363295499998</v>
      </c>
      <c r="J643" s="71">
        <f t="shared" ref="J643:J648" si="164">I643*1.05</f>
        <v>2367.5781460274998</v>
      </c>
      <c r="K643" s="71">
        <f t="shared" si="152"/>
        <v>2601.9683824842223</v>
      </c>
      <c r="L643" s="71">
        <f t="shared" si="142"/>
        <v>2732.0668016084337</v>
      </c>
      <c r="M643" s="71">
        <f t="shared" si="144"/>
        <v>2814.0288056566869</v>
      </c>
      <c r="N643" s="71">
        <f t="shared" si="153"/>
        <v>2954.7302459395214</v>
      </c>
      <c r="O643" s="21">
        <v>0.52900000000000003</v>
      </c>
      <c r="P643" s="1">
        <v>1</v>
      </c>
      <c r="Q643" s="2" t="s">
        <v>1638</v>
      </c>
      <c r="R643" s="6" t="s">
        <v>219</v>
      </c>
    </row>
    <row r="644" spans="1:18" x14ac:dyDescent="0.2">
      <c r="A644" s="12" t="s">
        <v>1639</v>
      </c>
      <c r="C644" s="1" t="s">
        <v>2087</v>
      </c>
      <c r="D644" s="1" t="s">
        <v>1635</v>
      </c>
      <c r="E644" s="1">
        <v>3030</v>
      </c>
      <c r="F644" s="54">
        <f t="shared" si="141"/>
        <v>3214.527</v>
      </c>
      <c r="G644" s="54">
        <f t="shared" si="137"/>
        <v>3375.2533500000004</v>
      </c>
      <c r="H644" s="71">
        <f t="shared" si="162"/>
        <v>3544.0160175000005</v>
      </c>
      <c r="I644" s="71">
        <f t="shared" si="163"/>
        <v>3614.8963378500007</v>
      </c>
      <c r="J644" s="71">
        <f t="shared" si="164"/>
        <v>3795.6411547425009</v>
      </c>
      <c r="K644" s="71">
        <f t="shared" si="152"/>
        <v>4171.4096290620082</v>
      </c>
      <c r="L644" s="71">
        <f t="shared" si="142"/>
        <v>4379.9801105151091</v>
      </c>
      <c r="M644" s="71">
        <f t="shared" si="144"/>
        <v>4511.3795138305622</v>
      </c>
      <c r="N644" s="71">
        <f t="shared" si="153"/>
        <v>4736.9484895220903</v>
      </c>
      <c r="O644" s="21">
        <v>0.7</v>
      </c>
      <c r="P644" s="1">
        <v>1</v>
      </c>
      <c r="Q644" s="2" t="s">
        <v>1640</v>
      </c>
      <c r="R644" s="6" t="s">
        <v>219</v>
      </c>
    </row>
    <row r="645" spans="1:18" x14ac:dyDescent="0.2">
      <c r="A645" s="12" t="s">
        <v>2078</v>
      </c>
      <c r="C645" s="1" t="s">
        <v>2082</v>
      </c>
      <c r="E645" s="1">
        <v>2620</v>
      </c>
      <c r="F645" s="54">
        <f t="shared" si="141"/>
        <v>2779.558</v>
      </c>
      <c r="G645" s="54">
        <f t="shared" si="137"/>
        <v>2918.5359000000003</v>
      </c>
      <c r="H645" s="71">
        <f t="shared" si="162"/>
        <v>3064.4626950000006</v>
      </c>
      <c r="I645" s="71">
        <f t="shared" si="163"/>
        <v>3125.7519489000006</v>
      </c>
      <c r="J645" s="71">
        <f t="shared" si="164"/>
        <v>3282.0395463450009</v>
      </c>
      <c r="K645" s="71">
        <f t="shared" si="152"/>
        <v>3606.9614614331558</v>
      </c>
      <c r="L645" s="71">
        <f t="shared" si="142"/>
        <v>3787.3095345048137</v>
      </c>
      <c r="M645" s="71">
        <f t="shared" si="144"/>
        <v>3900.928820539958</v>
      </c>
      <c r="N645" s="71">
        <f t="shared" si="153"/>
        <v>4095.9752615669559</v>
      </c>
      <c r="O645" s="21">
        <v>0.34</v>
      </c>
      <c r="P645" s="1">
        <v>1</v>
      </c>
      <c r="Q645" s="2" t="s">
        <v>726</v>
      </c>
      <c r="R645" s="6" t="s">
        <v>219</v>
      </c>
    </row>
    <row r="646" spans="1:18" x14ac:dyDescent="0.2">
      <c r="A646" s="12" t="s">
        <v>2079</v>
      </c>
      <c r="C646" s="1" t="s">
        <v>2083</v>
      </c>
      <c r="E646" s="1">
        <v>1880</v>
      </c>
      <c r="F646" s="54">
        <f t="shared" si="141"/>
        <v>1994.492</v>
      </c>
      <c r="G646" s="54">
        <f t="shared" si="137"/>
        <v>2094.2166000000002</v>
      </c>
      <c r="H646" s="71">
        <f t="shared" si="162"/>
        <v>2198.9274300000002</v>
      </c>
      <c r="I646" s="71">
        <f t="shared" si="163"/>
        <v>2242.9059786000003</v>
      </c>
      <c r="J646" s="71">
        <f t="shared" si="164"/>
        <v>2355.0512775300003</v>
      </c>
      <c r="K646" s="71">
        <f t="shared" si="152"/>
        <v>2588.2013540054704</v>
      </c>
      <c r="L646" s="71">
        <f t="shared" si="142"/>
        <v>2717.6114217057439</v>
      </c>
      <c r="M646" s="71">
        <f t="shared" si="144"/>
        <v>2799.1397643569162</v>
      </c>
      <c r="N646" s="71">
        <f t="shared" si="153"/>
        <v>2939.0967525747619</v>
      </c>
      <c r="O646" s="21">
        <v>0.59599999999999997</v>
      </c>
      <c r="P646" s="1">
        <v>1</v>
      </c>
      <c r="Q646" s="2" t="s">
        <v>727</v>
      </c>
      <c r="R646" s="6" t="s">
        <v>219</v>
      </c>
    </row>
    <row r="647" spans="1:18" x14ac:dyDescent="0.2">
      <c r="A647" s="12" t="s">
        <v>2080</v>
      </c>
      <c r="C647" s="1" t="s">
        <v>2084</v>
      </c>
      <c r="E647" s="1">
        <v>3030</v>
      </c>
      <c r="F647" s="54">
        <f t="shared" si="141"/>
        <v>3214.527</v>
      </c>
      <c r="G647" s="54">
        <f t="shared" si="137"/>
        <v>3375.2533500000004</v>
      </c>
      <c r="H647" s="71">
        <f t="shared" si="162"/>
        <v>3544.0160175000005</v>
      </c>
      <c r="I647" s="71">
        <f t="shared" si="163"/>
        <v>3614.8963378500007</v>
      </c>
      <c r="J647" s="71">
        <f t="shared" si="164"/>
        <v>3795.6411547425009</v>
      </c>
      <c r="K647" s="71">
        <f t="shared" si="152"/>
        <v>4171.4096290620082</v>
      </c>
      <c r="L647" s="71">
        <f t="shared" si="142"/>
        <v>4379.9801105151091</v>
      </c>
      <c r="M647" s="71">
        <f t="shared" si="144"/>
        <v>4511.3795138305622</v>
      </c>
      <c r="N647" s="71">
        <f t="shared" si="153"/>
        <v>4736.9484895220903</v>
      </c>
      <c r="O647" s="21">
        <v>0.7</v>
      </c>
      <c r="P647" s="1">
        <v>1</v>
      </c>
      <c r="Q647" s="2" t="s">
        <v>728</v>
      </c>
      <c r="R647" s="6" t="s">
        <v>219</v>
      </c>
    </row>
    <row r="648" spans="1:18" x14ac:dyDescent="0.2">
      <c r="A648" s="12" t="s">
        <v>2081</v>
      </c>
      <c r="C648" s="1" t="s">
        <v>2088</v>
      </c>
      <c r="E648" s="1">
        <v>1150</v>
      </c>
      <c r="F648" s="54">
        <f t="shared" si="141"/>
        <v>1220.0349999999999</v>
      </c>
      <c r="G648" s="54">
        <f t="shared" si="137"/>
        <v>1281.03675</v>
      </c>
      <c r="H648" s="71">
        <f t="shared" si="162"/>
        <v>1345.0885875000001</v>
      </c>
      <c r="I648" s="71">
        <f t="shared" si="163"/>
        <v>1371.9903592500002</v>
      </c>
      <c r="J648" s="71">
        <f t="shared" si="164"/>
        <v>1440.5898772125004</v>
      </c>
      <c r="K648" s="71">
        <f t="shared" si="152"/>
        <v>1583.2082750565378</v>
      </c>
      <c r="L648" s="71">
        <f t="shared" si="142"/>
        <v>1662.3686888093648</v>
      </c>
      <c r="M648" s="71">
        <f t="shared" si="144"/>
        <v>1712.2397494736458</v>
      </c>
      <c r="N648" s="71">
        <f t="shared" si="153"/>
        <v>1797.8517369473282</v>
      </c>
      <c r="O648" s="21">
        <v>0.27400000000000002</v>
      </c>
      <c r="P648" s="1">
        <v>1</v>
      </c>
      <c r="Q648" s="2" t="s">
        <v>729</v>
      </c>
      <c r="R648" s="6" t="s">
        <v>219</v>
      </c>
    </row>
    <row r="649" spans="1:18" x14ac:dyDescent="0.2">
      <c r="A649" s="12" t="s">
        <v>1506</v>
      </c>
      <c r="C649" s="1" t="s">
        <v>2549</v>
      </c>
      <c r="D649" s="1" t="s">
        <v>1753</v>
      </c>
      <c r="E649" s="1">
        <v>80</v>
      </c>
      <c r="F649" s="54">
        <f t="shared" si="141"/>
        <v>84.872</v>
      </c>
      <c r="G649" s="54">
        <f t="shared" ref="G649:G704" si="165">F649*1.05</f>
        <v>89.115600000000001</v>
      </c>
      <c r="H649" s="71">
        <f>G649*1.125</f>
        <v>100.25505</v>
      </c>
      <c r="I649" s="71">
        <f t="shared" si="163"/>
        <v>102.26015099999999</v>
      </c>
      <c r="J649" s="71">
        <f>I649*1.045</f>
        <v>106.86185779499999</v>
      </c>
      <c r="K649" s="71">
        <f>J649*1.069</f>
        <v>114.23532598285499</v>
      </c>
      <c r="L649" s="71">
        <f t="shared" si="142"/>
        <v>119.94709228199774</v>
      </c>
      <c r="M649" s="71">
        <f t="shared" si="144"/>
        <v>123.54550505045768</v>
      </c>
      <c r="N649" s="71">
        <f>M649*1.125</f>
        <v>138.98869318176489</v>
      </c>
      <c r="O649" s="21">
        <v>2.6000000000000002E-2</v>
      </c>
      <c r="P649" s="1">
        <v>10</v>
      </c>
      <c r="Q649" s="2" t="s">
        <v>2353</v>
      </c>
      <c r="R649" s="6" t="s">
        <v>219</v>
      </c>
    </row>
    <row r="650" spans="1:18" x14ac:dyDescent="0.2">
      <c r="A650" s="12" t="s">
        <v>1507</v>
      </c>
      <c r="C650" s="1" t="s">
        <v>977</v>
      </c>
      <c r="D650" s="1" t="s">
        <v>1754</v>
      </c>
      <c r="E650" s="1">
        <v>590</v>
      </c>
      <c r="F650" s="54">
        <f t="shared" ref="F650:F705" si="166">E650*1.0609</f>
        <v>625.93099999999993</v>
      </c>
      <c r="G650" s="54">
        <f t="shared" si="165"/>
        <v>657.22754999999995</v>
      </c>
      <c r="H650" s="71">
        <f>G650*1.125</f>
        <v>739.3809937499999</v>
      </c>
      <c r="I650" s="71">
        <f t="shared" si="163"/>
        <v>754.16861362499992</v>
      </c>
      <c r="J650" s="71">
        <f>I650*1.045</f>
        <v>788.10620123812487</v>
      </c>
      <c r="K650" s="71">
        <f>J650*1.069</f>
        <v>842.48552912355547</v>
      </c>
      <c r="L650" s="71">
        <f t="shared" si="142"/>
        <v>884.60980557973323</v>
      </c>
      <c r="M650" s="71">
        <f t="shared" si="144"/>
        <v>911.14809974712523</v>
      </c>
      <c r="N650" s="71">
        <f>M650*1.125</f>
        <v>1025.0416122155159</v>
      </c>
      <c r="O650" s="21">
        <v>0.14599999999999999</v>
      </c>
      <c r="P650" s="1">
        <v>1</v>
      </c>
      <c r="Q650" s="2" t="s">
        <v>2354</v>
      </c>
      <c r="R650" s="6" t="s">
        <v>219</v>
      </c>
    </row>
    <row r="651" spans="1:18" x14ac:dyDescent="0.2">
      <c r="A651" s="29" t="s">
        <v>1523</v>
      </c>
      <c r="B651" s="29"/>
      <c r="C651" s="20" t="s">
        <v>1529</v>
      </c>
      <c r="D651" s="20" t="s">
        <v>1530</v>
      </c>
      <c r="E651" s="19">
        <v>2920</v>
      </c>
      <c r="F651" s="54">
        <f t="shared" si="166"/>
        <v>3097.828</v>
      </c>
      <c r="G651" s="54">
        <f t="shared" si="165"/>
        <v>3252.7194</v>
      </c>
      <c r="H651" s="71">
        <f t="shared" si="162"/>
        <v>3415.3553700000002</v>
      </c>
      <c r="I651" s="71">
        <f t="shared" si="163"/>
        <v>3483.6624774000002</v>
      </c>
      <c r="J651" s="71">
        <f>I651*1.05</f>
        <v>3657.8456012700003</v>
      </c>
      <c r="K651" s="71">
        <f t="shared" si="152"/>
        <v>4019.9723157957301</v>
      </c>
      <c r="L651" s="71">
        <f t="shared" si="142"/>
        <v>4220.9709315855171</v>
      </c>
      <c r="M651" s="71">
        <f t="shared" si="144"/>
        <v>4347.6000595330825</v>
      </c>
      <c r="N651" s="71">
        <f t="shared" si="153"/>
        <v>4564.9800625097369</v>
      </c>
      <c r="O651" s="21">
        <v>0.84</v>
      </c>
      <c r="P651" s="1">
        <v>1</v>
      </c>
      <c r="Q651" s="2" t="s">
        <v>1524</v>
      </c>
      <c r="R651" s="6" t="s">
        <v>219</v>
      </c>
    </row>
    <row r="652" spans="1:18" x14ac:dyDescent="0.2">
      <c r="A652" s="29" t="s">
        <v>1525</v>
      </c>
      <c r="B652" s="29"/>
      <c r="C652" s="20" t="s">
        <v>1531</v>
      </c>
      <c r="D652" s="20" t="s">
        <v>1532</v>
      </c>
      <c r="E652" s="19">
        <v>2080</v>
      </c>
      <c r="F652" s="54">
        <f t="shared" si="166"/>
        <v>2206.672</v>
      </c>
      <c r="G652" s="54">
        <f t="shared" si="165"/>
        <v>2317.0056</v>
      </c>
      <c r="H652" s="71">
        <f t="shared" si="162"/>
        <v>2432.8558800000001</v>
      </c>
      <c r="I652" s="71">
        <f t="shared" si="163"/>
        <v>2481.5129976000003</v>
      </c>
      <c r="J652" s="71">
        <f t="shared" ref="J652:J653" si="167">I652*1.05</f>
        <v>2605.5886474800004</v>
      </c>
      <c r="K652" s="71">
        <f t="shared" si="152"/>
        <v>2863.5419235805202</v>
      </c>
      <c r="L652" s="71">
        <f t="shared" ref="L652:L715" si="168">K652*1.05</f>
        <v>3006.7190197595464</v>
      </c>
      <c r="M652" s="71">
        <f t="shared" si="144"/>
        <v>3096.920590352333</v>
      </c>
      <c r="N652" s="71">
        <f t="shared" si="153"/>
        <v>3251.7666198699499</v>
      </c>
      <c r="O652" s="21">
        <v>0.25900000000000001</v>
      </c>
      <c r="P652" s="1">
        <v>1</v>
      </c>
      <c r="Q652" s="2" t="s">
        <v>1526</v>
      </c>
      <c r="R652" s="6" t="s">
        <v>219</v>
      </c>
    </row>
    <row r="653" spans="1:18" x14ac:dyDescent="0.2">
      <c r="A653" s="29" t="s">
        <v>1527</v>
      </c>
      <c r="B653" s="29"/>
      <c r="C653" s="20" t="s">
        <v>1531</v>
      </c>
      <c r="D653" s="20" t="s">
        <v>1533</v>
      </c>
      <c r="E653" s="19">
        <v>2370</v>
      </c>
      <c r="F653" s="54">
        <f t="shared" si="166"/>
        <v>2514.3330000000001</v>
      </c>
      <c r="G653" s="54">
        <f t="shared" si="165"/>
        <v>2640.0496500000004</v>
      </c>
      <c r="H653" s="71">
        <f t="shared" si="162"/>
        <v>2772.0521325000004</v>
      </c>
      <c r="I653" s="71">
        <f t="shared" si="163"/>
        <v>2827.4931751500003</v>
      </c>
      <c r="J653" s="71">
        <f t="shared" si="167"/>
        <v>2968.8678339075004</v>
      </c>
      <c r="K653" s="71">
        <f t="shared" si="152"/>
        <v>3262.7857494643431</v>
      </c>
      <c r="L653" s="71">
        <f t="shared" si="168"/>
        <v>3425.9250369375604</v>
      </c>
      <c r="M653" s="71">
        <f t="shared" si="144"/>
        <v>3528.7027880456872</v>
      </c>
      <c r="N653" s="71">
        <f t="shared" si="153"/>
        <v>3705.1379274479718</v>
      </c>
      <c r="O653" s="21">
        <v>0.70700000000000007</v>
      </c>
      <c r="P653" s="1">
        <v>1</v>
      </c>
      <c r="Q653" s="2" t="s">
        <v>1528</v>
      </c>
      <c r="R653" s="6" t="s">
        <v>219</v>
      </c>
    </row>
    <row r="654" spans="1:18" x14ac:dyDescent="0.2">
      <c r="A654" s="29" t="s">
        <v>2704</v>
      </c>
      <c r="B654" s="29"/>
      <c r="C654" s="20" t="s">
        <v>2705</v>
      </c>
      <c r="D654" s="20" t="s">
        <v>2706</v>
      </c>
      <c r="E654" s="19">
        <v>2371</v>
      </c>
      <c r="F654" s="54">
        <f t="shared" ref="F654" si="169">E654*1.0609</f>
        <v>2515.3939</v>
      </c>
      <c r="G654" s="54">
        <v>610</v>
      </c>
      <c r="H654" s="71">
        <f t="shared" si="162"/>
        <v>640.5</v>
      </c>
      <c r="I654" s="71">
        <f t="shared" si="163"/>
        <v>653.31000000000006</v>
      </c>
      <c r="J654" s="71">
        <f t="shared" si="161"/>
        <v>699.04170000000011</v>
      </c>
      <c r="K654" s="71">
        <f t="shared" si="152"/>
        <v>768.24682830000006</v>
      </c>
      <c r="L654" s="71">
        <f t="shared" si="168"/>
        <v>806.65916971500008</v>
      </c>
      <c r="M654" s="71">
        <f t="shared" si="144"/>
        <v>830.85894480645015</v>
      </c>
      <c r="N654" s="71">
        <f t="shared" si="153"/>
        <v>872.40189204677267</v>
      </c>
      <c r="O654" s="21">
        <v>0.1</v>
      </c>
      <c r="P654" s="1">
        <v>1</v>
      </c>
      <c r="Q654" s="29" t="s">
        <v>2707</v>
      </c>
      <c r="R654" s="6" t="s">
        <v>201</v>
      </c>
    </row>
    <row r="655" spans="1:18" x14ac:dyDescent="0.2">
      <c r="A655" s="9" t="s">
        <v>1152</v>
      </c>
      <c r="B655" s="9"/>
      <c r="C655" s="7" t="s">
        <v>2153</v>
      </c>
      <c r="D655" s="7" t="s">
        <v>1347</v>
      </c>
      <c r="E655" s="1">
        <v>930</v>
      </c>
      <c r="F655" s="54">
        <f t="shared" si="166"/>
        <v>986.63699999999994</v>
      </c>
      <c r="G655" s="54">
        <f t="shared" si="165"/>
        <v>1035.96885</v>
      </c>
      <c r="H655" s="71">
        <f t="shared" si="162"/>
        <v>1087.7672924999999</v>
      </c>
      <c r="I655" s="71">
        <f t="shared" si="163"/>
        <v>1109.5226383499999</v>
      </c>
      <c r="J655" s="71">
        <f>I655*1.05</f>
        <v>1164.9987702674998</v>
      </c>
      <c r="K655" s="71">
        <f t="shared" si="152"/>
        <v>1280.3336485239822</v>
      </c>
      <c r="L655" s="71">
        <f t="shared" si="168"/>
        <v>1344.3503309501814</v>
      </c>
      <c r="M655" s="71">
        <f t="shared" si="144"/>
        <v>1384.6808408786869</v>
      </c>
      <c r="N655" s="71">
        <f t="shared" si="153"/>
        <v>1453.9148829226212</v>
      </c>
      <c r="O655" s="21">
        <v>6.5000000000000002E-2</v>
      </c>
      <c r="P655" s="1">
        <v>1</v>
      </c>
      <c r="Q655" s="2" t="s">
        <v>1153</v>
      </c>
      <c r="R655" s="6" t="s">
        <v>219</v>
      </c>
    </row>
    <row r="656" spans="1:18" x14ac:dyDescent="0.2">
      <c r="A656" s="11">
        <v>258830699</v>
      </c>
      <c r="B656" s="11"/>
      <c r="C656" s="3" t="s">
        <v>1785</v>
      </c>
      <c r="D656" s="3" t="s">
        <v>1786</v>
      </c>
      <c r="E656" s="3">
        <v>515</v>
      </c>
      <c r="F656" s="55">
        <f t="shared" si="166"/>
        <v>546.36349999999993</v>
      </c>
      <c r="G656" s="55">
        <f t="shared" si="165"/>
        <v>573.68167499999993</v>
      </c>
      <c r="H656" s="70">
        <f t="shared" si="162"/>
        <v>602.36575874999994</v>
      </c>
      <c r="I656" s="70">
        <f t="shared" si="163"/>
        <v>614.41307392499994</v>
      </c>
      <c r="J656" s="70">
        <f>I656*1.05</f>
        <v>645.13372762124993</v>
      </c>
      <c r="K656" s="70">
        <f>J656*1.069</f>
        <v>689.64795482711611</v>
      </c>
      <c r="L656" s="70">
        <v>725</v>
      </c>
      <c r="M656" s="70">
        <f t="shared" si="144"/>
        <v>746.75</v>
      </c>
      <c r="N656" s="70">
        <f t="shared" si="153"/>
        <v>784.08749999999998</v>
      </c>
      <c r="O656" s="22">
        <v>0.129</v>
      </c>
      <c r="P656" s="3">
        <v>1</v>
      </c>
      <c r="Q656" s="11" t="s">
        <v>2352</v>
      </c>
      <c r="R656" s="5" t="s">
        <v>231</v>
      </c>
    </row>
    <row r="657" spans="1:18" x14ac:dyDescent="0.2">
      <c r="A657" s="11" t="s">
        <v>2635</v>
      </c>
      <c r="B657" s="11"/>
      <c r="C657" s="3" t="s">
        <v>2634</v>
      </c>
      <c r="D657" s="3" t="s">
        <v>1393</v>
      </c>
      <c r="E657" s="3">
        <v>50</v>
      </c>
      <c r="F657" s="55">
        <f t="shared" si="166"/>
        <v>53.044999999999995</v>
      </c>
      <c r="G657" s="55">
        <f t="shared" si="165"/>
        <v>55.697249999999997</v>
      </c>
      <c r="H657" s="70">
        <f>G657*1.125</f>
        <v>62.659406249999996</v>
      </c>
      <c r="I657" s="70">
        <f t="shared" si="163"/>
        <v>63.912594374999998</v>
      </c>
      <c r="J657" s="70">
        <f>I657*1.045</f>
        <v>66.788661121874995</v>
      </c>
      <c r="K657" s="70">
        <v>70</v>
      </c>
      <c r="L657" s="70">
        <v>75</v>
      </c>
      <c r="M657" s="70">
        <f t="shared" si="144"/>
        <v>77.25</v>
      </c>
      <c r="N657" s="70">
        <f>M657*1.125</f>
        <v>86.90625</v>
      </c>
      <c r="O657" s="22">
        <v>8.0000000000000002E-3</v>
      </c>
      <c r="P657" s="3">
        <v>1</v>
      </c>
      <c r="Q657" s="11" t="s">
        <v>2633</v>
      </c>
      <c r="R657" s="5" t="s">
        <v>198</v>
      </c>
    </row>
    <row r="658" spans="1:18" x14ac:dyDescent="0.2">
      <c r="A658" s="12" t="s">
        <v>1664</v>
      </c>
      <c r="C658" s="1" t="s">
        <v>1666</v>
      </c>
      <c r="D658" s="1" t="s">
        <v>1775</v>
      </c>
      <c r="E658" s="1">
        <v>230</v>
      </c>
      <c r="F658" s="54">
        <f t="shared" si="166"/>
        <v>244.00699999999998</v>
      </c>
      <c r="G658" s="54">
        <f t="shared" si="165"/>
        <v>256.20734999999996</v>
      </c>
      <c r="H658" s="71">
        <f>G658*1.05</f>
        <v>269.01771749999995</v>
      </c>
      <c r="I658" s="71">
        <f t="shared" si="163"/>
        <v>274.39807184999995</v>
      </c>
      <c r="J658" s="71">
        <f t="shared" ref="J658:J664" si="170">I658*1.05</f>
        <v>288.11797544249998</v>
      </c>
      <c r="K658" s="71">
        <f t="shared" si="152"/>
        <v>316.64165501130748</v>
      </c>
      <c r="L658" s="71">
        <f t="shared" si="168"/>
        <v>332.47373776187288</v>
      </c>
      <c r="M658" s="71">
        <f t="shared" si="144"/>
        <v>342.44794989472911</v>
      </c>
      <c r="N658" s="71">
        <f t="shared" si="153"/>
        <v>359.57034738946555</v>
      </c>
      <c r="O658" s="21">
        <v>2.1000000000000001E-2</v>
      </c>
      <c r="P658" s="1">
        <v>1</v>
      </c>
      <c r="Q658" s="2" t="s">
        <v>1665</v>
      </c>
      <c r="R658" s="6" t="s">
        <v>219</v>
      </c>
    </row>
    <row r="659" spans="1:18" x14ac:dyDescent="0.2">
      <c r="A659" s="9" t="s">
        <v>1154</v>
      </c>
      <c r="B659" s="9"/>
      <c r="C659" s="7" t="s">
        <v>2154</v>
      </c>
      <c r="E659" s="1">
        <v>880</v>
      </c>
      <c r="F659" s="54">
        <f t="shared" si="166"/>
        <v>933.59199999999998</v>
      </c>
      <c r="G659" s="54">
        <f t="shared" si="165"/>
        <v>980.27160000000003</v>
      </c>
      <c r="H659" s="71">
        <f t="shared" ref="H659:H668" si="171">G659*1.05</f>
        <v>1029.2851800000001</v>
      </c>
      <c r="I659" s="71">
        <f t="shared" si="163"/>
        <v>1049.8708836000001</v>
      </c>
      <c r="J659" s="71">
        <f t="shared" si="170"/>
        <v>1102.3644277800001</v>
      </c>
      <c r="K659" s="71">
        <f t="shared" si="152"/>
        <v>1211.4985061302202</v>
      </c>
      <c r="L659" s="71">
        <f t="shared" si="168"/>
        <v>1272.0734314367312</v>
      </c>
      <c r="M659" s="71">
        <f t="shared" si="144"/>
        <v>1310.2356343798331</v>
      </c>
      <c r="N659" s="71">
        <f t="shared" si="153"/>
        <v>1375.7474160988247</v>
      </c>
      <c r="O659" s="21">
        <v>0.13600000000000001</v>
      </c>
      <c r="P659" s="1">
        <v>1</v>
      </c>
      <c r="Q659" s="2" t="s">
        <v>1155</v>
      </c>
      <c r="R659" s="6" t="s">
        <v>219</v>
      </c>
    </row>
    <row r="660" spans="1:18" x14ac:dyDescent="0.2">
      <c r="A660" s="9" t="s">
        <v>1156</v>
      </c>
      <c r="B660" s="9"/>
      <c r="C660" s="7" t="s">
        <v>2155</v>
      </c>
      <c r="E660" s="1">
        <v>830</v>
      </c>
      <c r="F660" s="54">
        <f t="shared" si="166"/>
        <v>880.54699999999991</v>
      </c>
      <c r="G660" s="54">
        <f t="shared" si="165"/>
        <v>924.57434999999998</v>
      </c>
      <c r="H660" s="71">
        <f t="shared" si="171"/>
        <v>970.8030675</v>
      </c>
      <c r="I660" s="71">
        <f t="shared" si="163"/>
        <v>990.21912885000006</v>
      </c>
      <c r="J660" s="71">
        <f t="shared" si="170"/>
        <v>1039.7300852925</v>
      </c>
      <c r="K660" s="71">
        <f t="shared" si="152"/>
        <v>1142.6633637364575</v>
      </c>
      <c r="L660" s="71">
        <f t="shared" si="168"/>
        <v>1199.7965319232806</v>
      </c>
      <c r="M660" s="71">
        <f t="shared" ref="M660:M723" si="172">L660*1.03</f>
        <v>1235.790427880979</v>
      </c>
      <c r="N660" s="71">
        <f t="shared" si="153"/>
        <v>1297.579949275028</v>
      </c>
      <c r="O660" s="21">
        <v>7.8E-2</v>
      </c>
      <c r="P660" s="1">
        <v>1</v>
      </c>
      <c r="Q660" s="2" t="s">
        <v>1157</v>
      </c>
      <c r="R660" s="6" t="s">
        <v>219</v>
      </c>
    </row>
    <row r="661" spans="1:18" x14ac:dyDescent="0.2">
      <c r="A661" s="9" t="s">
        <v>1158</v>
      </c>
      <c r="B661" s="9"/>
      <c r="C661" s="7" t="s">
        <v>2156</v>
      </c>
      <c r="D661" s="7" t="s">
        <v>2157</v>
      </c>
      <c r="E661" s="1">
        <v>280</v>
      </c>
      <c r="F661" s="54">
        <f t="shared" si="166"/>
        <v>297.05199999999996</v>
      </c>
      <c r="G661" s="54">
        <f t="shared" si="165"/>
        <v>311.90459999999996</v>
      </c>
      <c r="H661" s="71">
        <f t="shared" si="171"/>
        <v>327.49982999999997</v>
      </c>
      <c r="I661" s="71">
        <f t="shared" si="163"/>
        <v>334.04982659999996</v>
      </c>
      <c r="J661" s="71">
        <f t="shared" si="170"/>
        <v>350.75231792999995</v>
      </c>
      <c r="K661" s="71">
        <f t="shared" si="152"/>
        <v>385.47679740506993</v>
      </c>
      <c r="L661" s="71">
        <f t="shared" si="168"/>
        <v>404.75063727532347</v>
      </c>
      <c r="M661" s="71">
        <f t="shared" si="172"/>
        <v>416.89315639358318</v>
      </c>
      <c r="N661" s="71">
        <f t="shared" si="153"/>
        <v>437.73781421326237</v>
      </c>
      <c r="O661" s="21">
        <v>7.8E-2</v>
      </c>
      <c r="P661" s="1">
        <v>1</v>
      </c>
      <c r="Q661" s="2" t="s">
        <v>1159</v>
      </c>
      <c r="R661" s="6" t="s">
        <v>219</v>
      </c>
    </row>
    <row r="662" spans="1:18" x14ac:dyDescent="0.2">
      <c r="A662" s="9" t="s">
        <v>1534</v>
      </c>
      <c r="B662" s="9"/>
      <c r="C662" s="7" t="s">
        <v>1535</v>
      </c>
      <c r="D662" s="7" t="s">
        <v>1356</v>
      </c>
      <c r="E662" s="1">
        <v>1140</v>
      </c>
      <c r="F662" s="54">
        <f t="shared" si="166"/>
        <v>1209.4259999999999</v>
      </c>
      <c r="G662" s="54">
        <f t="shared" si="165"/>
        <v>1269.8973000000001</v>
      </c>
      <c r="H662" s="71">
        <f t="shared" si="171"/>
        <v>1333.3921650000002</v>
      </c>
      <c r="I662" s="71">
        <f t="shared" si="163"/>
        <v>1360.0600083000002</v>
      </c>
      <c r="J662" s="71">
        <f t="shared" si="170"/>
        <v>1428.0630087150003</v>
      </c>
      <c r="K662" s="71">
        <f t="shared" si="152"/>
        <v>1569.4412465777853</v>
      </c>
      <c r="L662" s="71">
        <f t="shared" si="168"/>
        <v>1647.9133089066745</v>
      </c>
      <c r="M662" s="71">
        <f t="shared" si="172"/>
        <v>1697.3507081738749</v>
      </c>
      <c r="N662" s="71">
        <f t="shared" si="153"/>
        <v>1782.2182435825687</v>
      </c>
      <c r="O662" s="21">
        <v>0.14399999999999999</v>
      </c>
      <c r="P662" s="1">
        <v>1</v>
      </c>
      <c r="Q662" s="2" t="s">
        <v>1536</v>
      </c>
      <c r="R662" s="6" t="s">
        <v>219</v>
      </c>
    </row>
    <row r="663" spans="1:18" x14ac:dyDescent="0.2">
      <c r="A663" s="12" t="s">
        <v>2089</v>
      </c>
      <c r="C663" s="7" t="s">
        <v>2091</v>
      </c>
      <c r="D663" s="7"/>
      <c r="E663" s="1">
        <v>275</v>
      </c>
      <c r="F663" s="54">
        <f t="shared" si="166"/>
        <v>291.7475</v>
      </c>
      <c r="G663" s="54">
        <f t="shared" si="165"/>
        <v>306.33487500000001</v>
      </c>
      <c r="H663" s="71">
        <f t="shared" si="171"/>
        <v>321.65161875000001</v>
      </c>
      <c r="I663" s="71">
        <f t="shared" si="163"/>
        <v>328.08465112499999</v>
      </c>
      <c r="J663" s="71">
        <f t="shared" si="170"/>
        <v>344.48888368125</v>
      </c>
      <c r="K663" s="71">
        <f t="shared" si="152"/>
        <v>378.59328316569372</v>
      </c>
      <c r="L663" s="71">
        <f t="shared" si="168"/>
        <v>397.52294732397843</v>
      </c>
      <c r="M663" s="71">
        <f t="shared" si="172"/>
        <v>409.44863574369776</v>
      </c>
      <c r="N663" s="71">
        <f t="shared" si="153"/>
        <v>429.92106753088268</v>
      </c>
      <c r="O663" s="21">
        <v>1E-3</v>
      </c>
      <c r="P663" s="1">
        <v>1</v>
      </c>
      <c r="Q663" s="2" t="s">
        <v>730</v>
      </c>
      <c r="R663" s="6" t="s">
        <v>219</v>
      </c>
    </row>
    <row r="664" spans="1:18" x14ac:dyDescent="0.2">
      <c r="A664" s="12" t="s">
        <v>2090</v>
      </c>
      <c r="C664" s="7" t="s">
        <v>2156</v>
      </c>
      <c r="D664" s="7" t="s">
        <v>2092</v>
      </c>
      <c r="E664" s="1">
        <v>305</v>
      </c>
      <c r="F664" s="54">
        <f t="shared" si="166"/>
        <v>323.5745</v>
      </c>
      <c r="G664" s="54">
        <f t="shared" si="165"/>
        <v>339.75322500000004</v>
      </c>
      <c r="H664" s="71">
        <f t="shared" si="171"/>
        <v>356.74088625000007</v>
      </c>
      <c r="I664" s="71">
        <f t="shared" si="163"/>
        <v>363.87570397500008</v>
      </c>
      <c r="J664" s="71">
        <f t="shared" si="170"/>
        <v>382.06948917375007</v>
      </c>
      <c r="K664" s="71">
        <f t="shared" si="152"/>
        <v>419.89436860195133</v>
      </c>
      <c r="L664" s="71">
        <f t="shared" si="168"/>
        <v>440.88908703204891</v>
      </c>
      <c r="M664" s="71">
        <f t="shared" si="172"/>
        <v>454.11575964301039</v>
      </c>
      <c r="N664" s="71">
        <f t="shared" si="153"/>
        <v>476.82154762516092</v>
      </c>
      <c r="O664" s="21">
        <v>7.6999999999999999E-2</v>
      </c>
      <c r="P664" s="1">
        <v>1</v>
      </c>
      <c r="Q664" s="2" t="s">
        <v>731</v>
      </c>
      <c r="R664" s="6" t="s">
        <v>219</v>
      </c>
    </row>
    <row r="665" spans="1:18" x14ac:dyDescent="0.2">
      <c r="A665" s="12" t="s">
        <v>2741</v>
      </c>
      <c r="C665" s="1" t="s">
        <v>2742</v>
      </c>
      <c r="D665" s="1" t="s">
        <v>2743</v>
      </c>
      <c r="E665" s="1">
        <v>819</v>
      </c>
      <c r="F665" s="54">
        <f t="shared" ref="F665" si="173">E665*1.0609</f>
        <v>868.87709999999993</v>
      </c>
      <c r="G665" s="54">
        <f t="shared" ref="G665" si="174">F665*1.05</f>
        <v>912.32095499999991</v>
      </c>
      <c r="H665" s="71">
        <f t="shared" ref="H665" si="175">G665*1.05</f>
        <v>957.93700274999992</v>
      </c>
      <c r="I665" s="71">
        <f t="shared" ref="I665" si="176">H665*1.02</f>
        <v>977.09574280499999</v>
      </c>
      <c r="J665" s="71">
        <f>I665*1.07</f>
        <v>1045.4924448013501</v>
      </c>
      <c r="K665" s="71">
        <v>4780</v>
      </c>
      <c r="L665" s="71">
        <f t="shared" si="168"/>
        <v>5019</v>
      </c>
      <c r="M665" s="71">
        <f t="shared" si="172"/>
        <v>5169.57</v>
      </c>
      <c r="N665" s="71">
        <f t="shared" si="153"/>
        <v>5428.0484999999999</v>
      </c>
      <c r="O665" s="21">
        <v>6.5000000000000002E-2</v>
      </c>
      <c r="P665" s="1">
        <v>1</v>
      </c>
      <c r="Q665" s="12" t="s">
        <v>2748</v>
      </c>
      <c r="R665" s="6" t="s">
        <v>204</v>
      </c>
    </row>
    <row r="666" spans="1:18" x14ac:dyDescent="0.2">
      <c r="A666" s="12" t="s">
        <v>477</v>
      </c>
      <c r="C666" s="1" t="s">
        <v>979</v>
      </c>
      <c r="D666" s="1" t="s">
        <v>1755</v>
      </c>
      <c r="E666" s="1">
        <v>820</v>
      </c>
      <c r="F666" s="54">
        <f t="shared" si="166"/>
        <v>869.93799999999999</v>
      </c>
      <c r="G666" s="54">
        <f t="shared" si="165"/>
        <v>913.43489999999997</v>
      </c>
      <c r="H666" s="71">
        <f t="shared" si="171"/>
        <v>959.10664499999996</v>
      </c>
      <c r="I666" s="71">
        <f t="shared" si="163"/>
        <v>978.28877790000001</v>
      </c>
      <c r="J666" s="71">
        <f>I666*1.07</f>
        <v>1046.7689923530002</v>
      </c>
      <c r="K666" s="71">
        <f t="shared" si="152"/>
        <v>1150.3991225959471</v>
      </c>
      <c r="L666" s="71">
        <f t="shared" si="168"/>
        <v>1207.9190787257446</v>
      </c>
      <c r="M666" s="71">
        <f t="shared" si="172"/>
        <v>1244.156651087517</v>
      </c>
      <c r="N666" s="71">
        <f t="shared" si="153"/>
        <v>1306.364483641893</v>
      </c>
      <c r="O666" s="21">
        <v>6.5000000000000002E-2</v>
      </c>
      <c r="P666" s="1">
        <v>1</v>
      </c>
      <c r="Q666" s="2" t="s">
        <v>326</v>
      </c>
      <c r="R666" s="6" t="s">
        <v>201</v>
      </c>
    </row>
    <row r="667" spans="1:18" x14ac:dyDescent="0.2">
      <c r="A667" s="12" t="s">
        <v>478</v>
      </c>
      <c r="C667" s="1" t="s">
        <v>1745</v>
      </c>
      <c r="D667" s="1" t="s">
        <v>784</v>
      </c>
      <c r="E667" s="1">
        <v>240</v>
      </c>
      <c r="F667" s="54">
        <f t="shared" si="166"/>
        <v>254.61599999999999</v>
      </c>
      <c r="G667" s="54">
        <f t="shared" si="165"/>
        <v>267.34679999999997</v>
      </c>
      <c r="H667" s="71">
        <f>G667*1.125</f>
        <v>300.76514999999995</v>
      </c>
      <c r="I667" s="71">
        <f t="shared" si="163"/>
        <v>306.78045299999997</v>
      </c>
      <c r="J667" s="71">
        <f>I667*1.045</f>
        <v>320.58557338499992</v>
      </c>
      <c r="K667" s="71">
        <f t="shared" si="152"/>
        <v>352.32354515011491</v>
      </c>
      <c r="L667" s="71">
        <f t="shared" si="168"/>
        <v>369.93972240762065</v>
      </c>
      <c r="M667" s="71">
        <f t="shared" si="172"/>
        <v>381.03791407984926</v>
      </c>
      <c r="N667" s="71">
        <f t="shared" si="153"/>
        <v>400.08980978384176</v>
      </c>
      <c r="O667" s="21">
        <v>7.4999999999999997E-2</v>
      </c>
      <c r="P667" s="1">
        <v>25</v>
      </c>
      <c r="Q667" s="2" t="s">
        <v>327</v>
      </c>
      <c r="R667" s="6" t="s">
        <v>219</v>
      </c>
    </row>
    <row r="668" spans="1:18" x14ac:dyDescent="0.2">
      <c r="A668" s="12" t="s">
        <v>479</v>
      </c>
      <c r="C668" s="1" t="s">
        <v>980</v>
      </c>
      <c r="D668" s="1" t="s">
        <v>785</v>
      </c>
      <c r="E668" s="1">
        <v>525</v>
      </c>
      <c r="F668" s="54">
        <f t="shared" si="166"/>
        <v>556.97249999999997</v>
      </c>
      <c r="G668" s="54">
        <f t="shared" si="165"/>
        <v>584.82112499999994</v>
      </c>
      <c r="H668" s="71">
        <f t="shared" si="171"/>
        <v>614.06218124999998</v>
      </c>
      <c r="I668" s="71">
        <f t="shared" si="163"/>
        <v>626.34342487499998</v>
      </c>
      <c r="J668" s="71">
        <f>I668*1.07</f>
        <v>670.18746461625005</v>
      </c>
      <c r="K668" s="71">
        <f t="shared" si="152"/>
        <v>736.53602361325875</v>
      </c>
      <c r="L668" s="71">
        <f t="shared" si="168"/>
        <v>773.36282479392173</v>
      </c>
      <c r="M668" s="71">
        <f t="shared" si="172"/>
        <v>796.56370953773944</v>
      </c>
      <c r="N668" s="71">
        <f t="shared" si="153"/>
        <v>836.39189501462647</v>
      </c>
      <c r="O668" s="21">
        <v>4.8000000000000001E-2</v>
      </c>
      <c r="P668" s="1">
        <v>1</v>
      </c>
      <c r="Q668" s="2" t="s">
        <v>328</v>
      </c>
      <c r="R668" s="6" t="s">
        <v>219</v>
      </c>
    </row>
    <row r="669" spans="1:18" x14ac:dyDescent="0.2">
      <c r="A669" s="12" t="s">
        <v>480</v>
      </c>
      <c r="C669" s="1" t="s">
        <v>1250</v>
      </c>
      <c r="D669" s="1" t="s">
        <v>1367</v>
      </c>
      <c r="E669" s="1">
        <v>40</v>
      </c>
      <c r="F669" s="54">
        <f t="shared" si="166"/>
        <v>42.436</v>
      </c>
      <c r="G669" s="54">
        <f t="shared" si="165"/>
        <v>44.5578</v>
      </c>
      <c r="H669" s="71">
        <f>G669*1.125</f>
        <v>50.127524999999999</v>
      </c>
      <c r="I669" s="71">
        <f t="shared" si="163"/>
        <v>51.130075499999997</v>
      </c>
      <c r="J669" s="71">
        <f>I669*1.1</f>
        <v>56.243083050000003</v>
      </c>
      <c r="K669" s="71">
        <f>J669*1.069</f>
        <v>60.12385578045</v>
      </c>
      <c r="L669" s="71">
        <f t="shared" si="168"/>
        <v>63.1300485694725</v>
      </c>
      <c r="M669" s="71">
        <f t="shared" si="172"/>
        <v>65.023950026556676</v>
      </c>
      <c r="N669" s="71">
        <f>M669*1.125</f>
        <v>73.151943779876262</v>
      </c>
      <c r="O669" s="21">
        <v>1.3000000000000001E-2</v>
      </c>
      <c r="P669" s="1">
        <v>20</v>
      </c>
      <c r="Q669" s="2" t="s">
        <v>329</v>
      </c>
      <c r="R669" s="6" t="s">
        <v>189</v>
      </c>
    </row>
    <row r="670" spans="1:18" x14ac:dyDescent="0.2">
      <c r="A670" s="12" t="s">
        <v>481</v>
      </c>
      <c r="C670" s="1" t="s">
        <v>1251</v>
      </c>
      <c r="D670" s="1" t="s">
        <v>786</v>
      </c>
      <c r="E670" s="1">
        <v>50</v>
      </c>
      <c r="F670" s="54">
        <f t="shared" si="166"/>
        <v>53.044999999999995</v>
      </c>
      <c r="G670" s="54">
        <f t="shared" si="165"/>
        <v>55.697249999999997</v>
      </c>
      <c r="H670" s="71">
        <f t="shared" ref="H670:H698" si="177">G670*1.125</f>
        <v>62.659406249999996</v>
      </c>
      <c r="I670" s="71">
        <f t="shared" si="163"/>
        <v>63.912594374999998</v>
      </c>
      <c r="J670" s="71">
        <f t="shared" ref="J670:J693" si="178">I670*1.1</f>
        <v>70.303853812500009</v>
      </c>
      <c r="K670" s="71">
        <f t="shared" ref="K670:K713" si="179">J670*1.069</f>
        <v>75.154819725562504</v>
      </c>
      <c r="L670" s="71">
        <f t="shared" si="168"/>
        <v>78.912560711840626</v>
      </c>
      <c r="M670" s="71">
        <f t="shared" si="172"/>
        <v>81.279937533195849</v>
      </c>
      <c r="N670" s="71">
        <f t="shared" ref="N670:N698" si="180">M670*1.125</f>
        <v>91.439929724845328</v>
      </c>
      <c r="O670" s="21">
        <v>0.02</v>
      </c>
      <c r="P670" s="1">
        <v>25</v>
      </c>
      <c r="Q670" s="2" t="s">
        <v>330</v>
      </c>
      <c r="R670" s="6" t="s">
        <v>189</v>
      </c>
    </row>
    <row r="671" spans="1:18" s="3" customFormat="1" x14ac:dyDescent="0.2">
      <c r="A671" s="12" t="s">
        <v>482</v>
      </c>
      <c r="B671" s="12"/>
      <c r="C671" s="1" t="s">
        <v>1250</v>
      </c>
      <c r="D671" s="1" t="s">
        <v>1368</v>
      </c>
      <c r="E671" s="1">
        <v>40</v>
      </c>
      <c r="F671" s="54">
        <f t="shared" si="166"/>
        <v>42.436</v>
      </c>
      <c r="G671" s="54">
        <f t="shared" si="165"/>
        <v>44.5578</v>
      </c>
      <c r="H671" s="71">
        <f t="shared" si="177"/>
        <v>50.127524999999999</v>
      </c>
      <c r="I671" s="71">
        <f t="shared" si="163"/>
        <v>51.130075499999997</v>
      </c>
      <c r="J671" s="71">
        <f t="shared" si="178"/>
        <v>56.243083050000003</v>
      </c>
      <c r="K671" s="71">
        <f t="shared" si="179"/>
        <v>60.12385578045</v>
      </c>
      <c r="L671" s="71">
        <f t="shared" si="168"/>
        <v>63.1300485694725</v>
      </c>
      <c r="M671" s="71">
        <f t="shared" si="172"/>
        <v>65.023950026556676</v>
      </c>
      <c r="N671" s="71">
        <f t="shared" si="180"/>
        <v>73.151943779876262</v>
      </c>
      <c r="O671" s="21">
        <v>1.4999999999999999E-2</v>
      </c>
      <c r="P671" s="1">
        <v>20</v>
      </c>
      <c r="Q671" s="2" t="s">
        <v>331</v>
      </c>
      <c r="R671" s="6" t="s">
        <v>189</v>
      </c>
    </row>
    <row r="672" spans="1:18" x14ac:dyDescent="0.2">
      <c r="A672" s="12" t="s">
        <v>512</v>
      </c>
      <c r="C672" s="1" t="s">
        <v>1250</v>
      </c>
      <c r="D672" s="1" t="s">
        <v>1369</v>
      </c>
      <c r="E672" s="1">
        <v>75</v>
      </c>
      <c r="F672" s="54">
        <f t="shared" si="166"/>
        <v>79.567499999999995</v>
      </c>
      <c r="G672" s="54">
        <f t="shared" si="165"/>
        <v>83.545874999999995</v>
      </c>
      <c r="H672" s="71">
        <f t="shared" si="177"/>
        <v>93.989109374999998</v>
      </c>
      <c r="I672" s="71">
        <f t="shared" si="163"/>
        <v>95.868891562499996</v>
      </c>
      <c r="J672" s="71">
        <f t="shared" si="178"/>
        <v>105.45578071875001</v>
      </c>
      <c r="K672" s="71">
        <f t="shared" si="179"/>
        <v>112.73222958834376</v>
      </c>
      <c r="L672" s="71">
        <f>K672*1.52</f>
        <v>171.35298897428251</v>
      </c>
      <c r="M672" s="71">
        <f t="shared" si="172"/>
        <v>176.493578643511</v>
      </c>
      <c r="N672" s="71">
        <f t="shared" si="180"/>
        <v>198.55527597394988</v>
      </c>
      <c r="O672" s="21">
        <v>1.3000000000000001E-2</v>
      </c>
      <c r="P672" s="1">
        <v>25</v>
      </c>
      <c r="Q672" s="2" t="s">
        <v>332</v>
      </c>
      <c r="R672" s="6" t="s">
        <v>189</v>
      </c>
    </row>
    <row r="673" spans="1:18" x14ac:dyDescent="0.2">
      <c r="A673" s="12" t="s">
        <v>513</v>
      </c>
      <c r="C673" s="1" t="s">
        <v>1250</v>
      </c>
      <c r="D673" s="1" t="s">
        <v>1370</v>
      </c>
      <c r="E673" s="1">
        <v>105</v>
      </c>
      <c r="F673" s="54">
        <f t="shared" si="166"/>
        <v>111.39449999999999</v>
      </c>
      <c r="G673" s="54">
        <f t="shared" si="165"/>
        <v>116.964225</v>
      </c>
      <c r="H673" s="71">
        <f t="shared" si="177"/>
        <v>131.58475312499999</v>
      </c>
      <c r="I673" s="71">
        <f t="shared" si="163"/>
        <v>134.21644818749999</v>
      </c>
      <c r="J673" s="71">
        <f t="shared" si="178"/>
        <v>147.63809300625002</v>
      </c>
      <c r="K673" s="71">
        <f t="shared" si="179"/>
        <v>157.82512142368125</v>
      </c>
      <c r="L673" s="71">
        <f t="shared" si="168"/>
        <v>165.71637749486533</v>
      </c>
      <c r="M673" s="71">
        <f t="shared" si="172"/>
        <v>170.6878688197113</v>
      </c>
      <c r="N673" s="71">
        <f t="shared" si="180"/>
        <v>192.0238524221752</v>
      </c>
      <c r="O673" s="21">
        <v>3.5999999999999997E-2</v>
      </c>
      <c r="P673" s="1">
        <v>20</v>
      </c>
      <c r="Q673" s="2" t="s">
        <v>333</v>
      </c>
      <c r="R673" s="6" t="s">
        <v>189</v>
      </c>
    </row>
    <row r="674" spans="1:18" x14ac:dyDescent="0.2">
      <c r="A674" s="12" t="s">
        <v>514</v>
      </c>
      <c r="C674" s="1" t="s">
        <v>1250</v>
      </c>
      <c r="D674" s="1" t="s">
        <v>1371</v>
      </c>
      <c r="E674" s="1">
        <v>105</v>
      </c>
      <c r="F674" s="54">
        <f t="shared" si="166"/>
        <v>111.39449999999999</v>
      </c>
      <c r="G674" s="54">
        <f t="shared" si="165"/>
        <v>116.964225</v>
      </c>
      <c r="H674" s="71">
        <f t="shared" si="177"/>
        <v>131.58475312499999</v>
      </c>
      <c r="I674" s="71">
        <f t="shared" si="163"/>
        <v>134.21644818749999</v>
      </c>
      <c r="J674" s="71">
        <f t="shared" si="178"/>
        <v>147.63809300625002</v>
      </c>
      <c r="K674" s="71">
        <f t="shared" si="179"/>
        <v>157.82512142368125</v>
      </c>
      <c r="L674" s="71">
        <f t="shared" si="168"/>
        <v>165.71637749486533</v>
      </c>
      <c r="M674" s="71">
        <f t="shared" si="172"/>
        <v>170.6878688197113</v>
      </c>
      <c r="N674" s="71">
        <f t="shared" si="180"/>
        <v>192.0238524221752</v>
      </c>
      <c r="O674" s="21">
        <v>3.5000000000000003E-2</v>
      </c>
      <c r="P674" s="1">
        <v>20</v>
      </c>
      <c r="Q674" s="2" t="s">
        <v>334</v>
      </c>
      <c r="R674" s="6" t="s">
        <v>189</v>
      </c>
    </row>
    <row r="675" spans="1:18" x14ac:dyDescent="0.2">
      <c r="A675" s="12" t="s">
        <v>515</v>
      </c>
      <c r="C675" s="1" t="s">
        <v>1250</v>
      </c>
      <c r="D675" s="1" t="s">
        <v>1372</v>
      </c>
      <c r="E675" s="1">
        <v>105</v>
      </c>
      <c r="F675" s="54">
        <f t="shared" si="166"/>
        <v>111.39449999999999</v>
      </c>
      <c r="G675" s="54">
        <f t="shared" si="165"/>
        <v>116.964225</v>
      </c>
      <c r="H675" s="71">
        <f t="shared" si="177"/>
        <v>131.58475312499999</v>
      </c>
      <c r="I675" s="71">
        <f t="shared" si="163"/>
        <v>134.21644818749999</v>
      </c>
      <c r="J675" s="71">
        <f t="shared" si="178"/>
        <v>147.63809300625002</v>
      </c>
      <c r="K675" s="71">
        <f t="shared" si="179"/>
        <v>157.82512142368125</v>
      </c>
      <c r="L675" s="71">
        <f t="shared" si="168"/>
        <v>165.71637749486533</v>
      </c>
      <c r="M675" s="71">
        <f t="shared" si="172"/>
        <v>170.6878688197113</v>
      </c>
      <c r="N675" s="71">
        <f t="shared" si="180"/>
        <v>192.0238524221752</v>
      </c>
      <c r="O675" s="21">
        <v>3.3000000000000002E-2</v>
      </c>
      <c r="P675" s="1">
        <v>20</v>
      </c>
      <c r="Q675" s="2" t="s">
        <v>335</v>
      </c>
      <c r="R675" s="6" t="s">
        <v>189</v>
      </c>
    </row>
    <row r="676" spans="1:18" x14ac:dyDescent="0.2">
      <c r="A676" s="12" t="s">
        <v>516</v>
      </c>
      <c r="C676" s="1" t="s">
        <v>1250</v>
      </c>
      <c r="D676" s="1" t="s">
        <v>1373</v>
      </c>
      <c r="E676" s="1">
        <v>105</v>
      </c>
      <c r="F676" s="54">
        <f t="shared" si="166"/>
        <v>111.39449999999999</v>
      </c>
      <c r="G676" s="54">
        <f t="shared" si="165"/>
        <v>116.964225</v>
      </c>
      <c r="H676" s="71">
        <f t="shared" si="177"/>
        <v>131.58475312499999</v>
      </c>
      <c r="I676" s="71">
        <f t="shared" si="163"/>
        <v>134.21644818749999</v>
      </c>
      <c r="J676" s="71">
        <f t="shared" si="178"/>
        <v>147.63809300625002</v>
      </c>
      <c r="K676" s="71">
        <f t="shared" si="179"/>
        <v>157.82512142368125</v>
      </c>
      <c r="L676" s="71">
        <f t="shared" si="168"/>
        <v>165.71637749486533</v>
      </c>
      <c r="M676" s="71">
        <f t="shared" si="172"/>
        <v>170.6878688197113</v>
      </c>
      <c r="N676" s="71">
        <f t="shared" si="180"/>
        <v>192.0238524221752</v>
      </c>
      <c r="O676" s="21">
        <v>2.9000000000000005E-2</v>
      </c>
      <c r="P676" s="1">
        <v>20</v>
      </c>
      <c r="Q676" s="2" t="s">
        <v>336</v>
      </c>
      <c r="R676" s="6" t="s">
        <v>189</v>
      </c>
    </row>
    <row r="677" spans="1:18" x14ac:dyDescent="0.2">
      <c r="A677" s="12" t="s">
        <v>517</v>
      </c>
      <c r="C677" s="1" t="s">
        <v>1250</v>
      </c>
      <c r="D677" s="1" t="s">
        <v>1374</v>
      </c>
      <c r="E677" s="1">
        <v>200</v>
      </c>
      <c r="F677" s="54">
        <f t="shared" si="166"/>
        <v>212.17999999999998</v>
      </c>
      <c r="G677" s="54">
        <f t="shared" si="165"/>
        <v>222.78899999999999</v>
      </c>
      <c r="H677" s="71">
        <f t="shared" si="177"/>
        <v>250.63762499999999</v>
      </c>
      <c r="I677" s="71">
        <f t="shared" si="163"/>
        <v>255.65037749999999</v>
      </c>
      <c r="J677" s="71">
        <f t="shared" si="178"/>
        <v>281.21541525000004</v>
      </c>
      <c r="K677" s="71">
        <f t="shared" si="179"/>
        <v>300.61927890225002</v>
      </c>
      <c r="L677" s="71">
        <f t="shared" si="168"/>
        <v>315.65024284736251</v>
      </c>
      <c r="M677" s="71">
        <f t="shared" si="172"/>
        <v>325.11975013278339</v>
      </c>
      <c r="N677" s="71">
        <f t="shared" si="180"/>
        <v>365.75971889938131</v>
      </c>
      <c r="O677" s="21">
        <v>5.7000000000000002E-2</v>
      </c>
      <c r="P677" s="1">
        <v>25</v>
      </c>
      <c r="Q677" s="2" t="s">
        <v>337</v>
      </c>
      <c r="R677" s="6" t="s">
        <v>189</v>
      </c>
    </row>
    <row r="678" spans="1:18" x14ac:dyDescent="0.2">
      <c r="A678" s="12" t="s">
        <v>757</v>
      </c>
      <c r="C678" s="1" t="s">
        <v>1250</v>
      </c>
      <c r="D678" s="1" t="s">
        <v>1375</v>
      </c>
      <c r="E678" s="1">
        <v>200</v>
      </c>
      <c r="F678" s="54">
        <f t="shared" si="166"/>
        <v>212.17999999999998</v>
      </c>
      <c r="G678" s="54">
        <f t="shared" si="165"/>
        <v>222.78899999999999</v>
      </c>
      <c r="H678" s="71">
        <f t="shared" si="177"/>
        <v>250.63762499999999</v>
      </c>
      <c r="I678" s="71">
        <f t="shared" si="163"/>
        <v>255.65037749999999</v>
      </c>
      <c r="J678" s="71">
        <f t="shared" si="178"/>
        <v>281.21541525000004</v>
      </c>
      <c r="K678" s="71">
        <f t="shared" si="179"/>
        <v>300.61927890225002</v>
      </c>
      <c r="L678" s="71">
        <f t="shared" si="168"/>
        <v>315.65024284736251</v>
      </c>
      <c r="M678" s="71">
        <f t="shared" si="172"/>
        <v>325.11975013278339</v>
      </c>
      <c r="N678" s="71">
        <f t="shared" si="180"/>
        <v>365.75971889938131</v>
      </c>
      <c r="O678" s="21">
        <v>4.9000000000000002E-2</v>
      </c>
      <c r="P678" s="1">
        <v>25</v>
      </c>
      <c r="Q678" s="2" t="s">
        <v>338</v>
      </c>
      <c r="R678" s="6" t="s">
        <v>189</v>
      </c>
    </row>
    <row r="679" spans="1:18" x14ac:dyDescent="0.2">
      <c r="A679" s="12" t="s">
        <v>758</v>
      </c>
      <c r="C679" s="1" t="s">
        <v>1251</v>
      </c>
      <c r="D679" s="1" t="s">
        <v>787</v>
      </c>
      <c r="E679" s="1">
        <v>60</v>
      </c>
      <c r="F679" s="54">
        <f t="shared" si="166"/>
        <v>63.653999999999996</v>
      </c>
      <c r="G679" s="54">
        <f t="shared" si="165"/>
        <v>66.836699999999993</v>
      </c>
      <c r="H679" s="71">
        <f t="shared" si="177"/>
        <v>75.191287499999987</v>
      </c>
      <c r="I679" s="71">
        <f t="shared" si="163"/>
        <v>76.695113249999991</v>
      </c>
      <c r="J679" s="71">
        <f t="shared" si="178"/>
        <v>84.364624574999993</v>
      </c>
      <c r="K679" s="71">
        <f t="shared" si="179"/>
        <v>90.185783670674994</v>
      </c>
      <c r="L679" s="71">
        <f t="shared" si="168"/>
        <v>94.695072854208746</v>
      </c>
      <c r="M679" s="71">
        <f t="shared" si="172"/>
        <v>97.535925039835007</v>
      </c>
      <c r="N679" s="71">
        <f t="shared" si="180"/>
        <v>109.72791566981438</v>
      </c>
      <c r="O679" s="21">
        <v>0.02</v>
      </c>
      <c r="P679" s="1">
        <v>50</v>
      </c>
      <c r="Q679" s="2" t="s">
        <v>339</v>
      </c>
      <c r="R679" s="6" t="s">
        <v>189</v>
      </c>
    </row>
    <row r="680" spans="1:18" x14ac:dyDescent="0.2">
      <c r="A680" s="12" t="s">
        <v>759</v>
      </c>
      <c r="C680" s="1" t="s">
        <v>1252</v>
      </c>
      <c r="D680" s="1" t="s">
        <v>1376</v>
      </c>
      <c r="E680" s="1">
        <v>10</v>
      </c>
      <c r="F680" s="54">
        <f t="shared" si="166"/>
        <v>10.609</v>
      </c>
      <c r="G680" s="54">
        <f t="shared" si="165"/>
        <v>11.13945</v>
      </c>
      <c r="H680" s="71">
        <f t="shared" si="177"/>
        <v>12.53188125</v>
      </c>
      <c r="I680" s="71">
        <f t="shared" si="163"/>
        <v>12.782518874999999</v>
      </c>
      <c r="J680" s="71">
        <f t="shared" si="178"/>
        <v>14.060770762500001</v>
      </c>
      <c r="K680" s="71">
        <f t="shared" si="179"/>
        <v>15.0309639451125</v>
      </c>
      <c r="L680" s="71">
        <f t="shared" si="168"/>
        <v>15.782512142368125</v>
      </c>
      <c r="M680" s="71">
        <f t="shared" si="172"/>
        <v>16.255987506639169</v>
      </c>
      <c r="N680" s="71">
        <f t="shared" si="180"/>
        <v>18.287985944969066</v>
      </c>
      <c r="O680" s="21">
        <v>1E-3</v>
      </c>
      <c r="P680" s="1">
        <v>10</v>
      </c>
      <c r="Q680" s="2" t="s">
        <v>340</v>
      </c>
      <c r="R680" s="6" t="s">
        <v>219</v>
      </c>
    </row>
    <row r="681" spans="1:18" x14ac:dyDescent="0.2">
      <c r="A681" s="12" t="s">
        <v>760</v>
      </c>
      <c r="C681" s="1" t="s">
        <v>1252</v>
      </c>
      <c r="D681" s="1" t="s">
        <v>1377</v>
      </c>
      <c r="E681" s="1">
        <v>10</v>
      </c>
      <c r="F681" s="54">
        <f t="shared" si="166"/>
        <v>10.609</v>
      </c>
      <c r="G681" s="54">
        <f t="shared" si="165"/>
        <v>11.13945</v>
      </c>
      <c r="H681" s="71">
        <f t="shared" si="177"/>
        <v>12.53188125</v>
      </c>
      <c r="I681" s="71">
        <f t="shared" si="163"/>
        <v>12.782518874999999</v>
      </c>
      <c r="J681" s="71">
        <f t="shared" si="178"/>
        <v>14.060770762500001</v>
      </c>
      <c r="K681" s="71">
        <f t="shared" si="179"/>
        <v>15.0309639451125</v>
      </c>
      <c r="L681" s="71">
        <f t="shared" si="168"/>
        <v>15.782512142368125</v>
      </c>
      <c r="M681" s="71">
        <f t="shared" si="172"/>
        <v>16.255987506639169</v>
      </c>
      <c r="N681" s="71">
        <f t="shared" si="180"/>
        <v>18.287985944969066</v>
      </c>
      <c r="O681" s="21">
        <v>1E-3</v>
      </c>
      <c r="P681" s="1">
        <v>50</v>
      </c>
      <c r="Q681" s="2" t="s">
        <v>341</v>
      </c>
      <c r="R681" s="6" t="s">
        <v>219</v>
      </c>
    </row>
    <row r="682" spans="1:18" x14ac:dyDescent="0.2">
      <c r="A682" s="12" t="s">
        <v>761</v>
      </c>
      <c r="C682" s="1" t="s">
        <v>1252</v>
      </c>
      <c r="D682" s="1" t="s">
        <v>1378</v>
      </c>
      <c r="E682" s="1">
        <v>10</v>
      </c>
      <c r="F682" s="54">
        <f t="shared" si="166"/>
        <v>10.609</v>
      </c>
      <c r="G682" s="54">
        <f t="shared" si="165"/>
        <v>11.13945</v>
      </c>
      <c r="H682" s="71">
        <f t="shared" si="177"/>
        <v>12.53188125</v>
      </c>
      <c r="I682" s="71">
        <f t="shared" si="163"/>
        <v>12.782518874999999</v>
      </c>
      <c r="J682" s="71">
        <f t="shared" si="178"/>
        <v>14.060770762500001</v>
      </c>
      <c r="K682" s="71">
        <f t="shared" si="179"/>
        <v>15.0309639451125</v>
      </c>
      <c r="L682" s="71">
        <f t="shared" si="168"/>
        <v>15.782512142368125</v>
      </c>
      <c r="M682" s="71">
        <f t="shared" si="172"/>
        <v>16.255987506639169</v>
      </c>
      <c r="N682" s="71">
        <f t="shared" si="180"/>
        <v>18.287985944969066</v>
      </c>
      <c r="O682" s="21">
        <v>2E-3</v>
      </c>
      <c r="P682" s="1">
        <v>50</v>
      </c>
      <c r="Q682" s="2" t="s">
        <v>342</v>
      </c>
      <c r="R682" s="6" t="s">
        <v>219</v>
      </c>
    </row>
    <row r="683" spans="1:18" x14ac:dyDescent="0.2">
      <c r="A683" s="12" t="s">
        <v>762</v>
      </c>
      <c r="C683" s="1" t="s">
        <v>1252</v>
      </c>
      <c r="D683" s="1" t="s">
        <v>1379</v>
      </c>
      <c r="E683" s="1">
        <v>10</v>
      </c>
      <c r="F683" s="54">
        <f t="shared" si="166"/>
        <v>10.609</v>
      </c>
      <c r="G683" s="54">
        <f t="shared" si="165"/>
        <v>11.13945</v>
      </c>
      <c r="H683" s="71">
        <f t="shared" si="177"/>
        <v>12.53188125</v>
      </c>
      <c r="I683" s="71">
        <f t="shared" si="163"/>
        <v>12.782518874999999</v>
      </c>
      <c r="J683" s="71">
        <f t="shared" si="178"/>
        <v>14.060770762500001</v>
      </c>
      <c r="K683" s="71">
        <f t="shared" si="179"/>
        <v>15.0309639451125</v>
      </c>
      <c r="L683" s="71">
        <f t="shared" si="168"/>
        <v>15.782512142368125</v>
      </c>
      <c r="M683" s="71">
        <f t="shared" si="172"/>
        <v>16.255987506639169</v>
      </c>
      <c r="N683" s="71">
        <f t="shared" si="180"/>
        <v>18.287985944969066</v>
      </c>
      <c r="O683" s="21">
        <v>1E-3</v>
      </c>
      <c r="P683" s="1">
        <v>50</v>
      </c>
      <c r="Q683" s="2" t="s">
        <v>343</v>
      </c>
      <c r="R683" s="6" t="s">
        <v>219</v>
      </c>
    </row>
    <row r="684" spans="1:18" x14ac:dyDescent="0.2">
      <c r="A684" s="12" t="s">
        <v>763</v>
      </c>
      <c r="C684" s="1" t="s">
        <v>1252</v>
      </c>
      <c r="D684" s="1" t="s">
        <v>1380</v>
      </c>
      <c r="E684" s="1">
        <v>10</v>
      </c>
      <c r="F684" s="54">
        <f t="shared" si="166"/>
        <v>10.609</v>
      </c>
      <c r="G684" s="54">
        <f t="shared" si="165"/>
        <v>11.13945</v>
      </c>
      <c r="H684" s="71">
        <f t="shared" si="177"/>
        <v>12.53188125</v>
      </c>
      <c r="I684" s="71">
        <f t="shared" si="163"/>
        <v>12.782518874999999</v>
      </c>
      <c r="J684" s="71">
        <f t="shared" si="178"/>
        <v>14.060770762500001</v>
      </c>
      <c r="K684" s="71">
        <f t="shared" si="179"/>
        <v>15.0309639451125</v>
      </c>
      <c r="L684" s="71">
        <f t="shared" si="168"/>
        <v>15.782512142368125</v>
      </c>
      <c r="M684" s="71">
        <f t="shared" si="172"/>
        <v>16.255987506639169</v>
      </c>
      <c r="N684" s="71">
        <f t="shared" si="180"/>
        <v>18.287985944969066</v>
      </c>
      <c r="O684" s="21">
        <v>1E-3</v>
      </c>
      <c r="P684" s="1">
        <v>50</v>
      </c>
      <c r="Q684" s="2" t="s">
        <v>344</v>
      </c>
      <c r="R684" s="6" t="s">
        <v>219</v>
      </c>
    </row>
    <row r="685" spans="1:18" x14ac:dyDescent="0.2">
      <c r="A685" s="12" t="s">
        <v>764</v>
      </c>
      <c r="C685" s="1" t="s">
        <v>1252</v>
      </c>
      <c r="D685" s="1" t="s">
        <v>1381</v>
      </c>
      <c r="E685" s="1">
        <v>10</v>
      </c>
      <c r="F685" s="54">
        <f t="shared" si="166"/>
        <v>10.609</v>
      </c>
      <c r="G685" s="54">
        <f t="shared" si="165"/>
        <v>11.13945</v>
      </c>
      <c r="H685" s="71">
        <f t="shared" si="177"/>
        <v>12.53188125</v>
      </c>
      <c r="I685" s="71">
        <f t="shared" si="163"/>
        <v>12.782518874999999</v>
      </c>
      <c r="J685" s="71">
        <f t="shared" si="178"/>
        <v>14.060770762500001</v>
      </c>
      <c r="K685" s="71">
        <f t="shared" si="179"/>
        <v>15.0309639451125</v>
      </c>
      <c r="L685" s="71">
        <f t="shared" si="168"/>
        <v>15.782512142368125</v>
      </c>
      <c r="M685" s="71">
        <f t="shared" si="172"/>
        <v>16.255987506639169</v>
      </c>
      <c r="N685" s="71">
        <f t="shared" si="180"/>
        <v>18.287985944969066</v>
      </c>
      <c r="O685" s="21">
        <v>1E-3</v>
      </c>
      <c r="P685" s="1">
        <v>50</v>
      </c>
      <c r="Q685" s="2" t="s">
        <v>345</v>
      </c>
      <c r="R685" s="6" t="s">
        <v>219</v>
      </c>
    </row>
    <row r="686" spans="1:18" x14ac:dyDescent="0.2">
      <c r="A686" s="12" t="s">
        <v>765</v>
      </c>
      <c r="C686" s="1" t="s">
        <v>1252</v>
      </c>
      <c r="D686" s="1" t="s">
        <v>1382</v>
      </c>
      <c r="E686" s="1">
        <v>20</v>
      </c>
      <c r="F686" s="54">
        <f t="shared" si="166"/>
        <v>21.218</v>
      </c>
      <c r="G686" s="54">
        <f t="shared" si="165"/>
        <v>22.2789</v>
      </c>
      <c r="H686" s="71">
        <f t="shared" si="177"/>
        <v>25.063762499999999</v>
      </c>
      <c r="I686" s="71">
        <f t="shared" si="163"/>
        <v>25.565037749999998</v>
      </c>
      <c r="J686" s="71">
        <f t="shared" si="178"/>
        <v>28.121541525000001</v>
      </c>
      <c r="K686" s="71">
        <f t="shared" si="179"/>
        <v>30.061927890225</v>
      </c>
      <c r="L686" s="71">
        <f t="shared" si="168"/>
        <v>31.56502428473625</v>
      </c>
      <c r="M686" s="71">
        <f t="shared" si="172"/>
        <v>32.511975013278338</v>
      </c>
      <c r="N686" s="71">
        <f t="shared" si="180"/>
        <v>36.575971889938131</v>
      </c>
      <c r="O686" s="21">
        <v>2E-3</v>
      </c>
      <c r="P686" s="1">
        <v>50</v>
      </c>
      <c r="Q686" s="2" t="s">
        <v>346</v>
      </c>
      <c r="R686" s="6" t="s">
        <v>219</v>
      </c>
    </row>
    <row r="687" spans="1:18" x14ac:dyDescent="0.2">
      <c r="A687" s="12" t="s">
        <v>766</v>
      </c>
      <c r="C687" s="1" t="s">
        <v>1252</v>
      </c>
      <c r="D687" s="1" t="s">
        <v>1383</v>
      </c>
      <c r="E687" s="1">
        <v>20</v>
      </c>
      <c r="F687" s="54">
        <f t="shared" si="166"/>
        <v>21.218</v>
      </c>
      <c r="G687" s="54">
        <f t="shared" si="165"/>
        <v>22.2789</v>
      </c>
      <c r="H687" s="71">
        <f t="shared" si="177"/>
        <v>25.063762499999999</v>
      </c>
      <c r="I687" s="71">
        <f t="shared" si="163"/>
        <v>25.565037749999998</v>
      </c>
      <c r="J687" s="71">
        <f t="shared" si="178"/>
        <v>28.121541525000001</v>
      </c>
      <c r="K687" s="71">
        <f t="shared" si="179"/>
        <v>30.061927890225</v>
      </c>
      <c r="L687" s="71">
        <f t="shared" si="168"/>
        <v>31.56502428473625</v>
      </c>
      <c r="M687" s="71">
        <f t="shared" si="172"/>
        <v>32.511975013278338</v>
      </c>
      <c r="N687" s="71">
        <f t="shared" si="180"/>
        <v>36.575971889938131</v>
      </c>
      <c r="O687" s="21">
        <v>2E-3</v>
      </c>
      <c r="P687" s="1">
        <v>50</v>
      </c>
      <c r="Q687" s="2" t="s">
        <v>347</v>
      </c>
      <c r="R687" s="6" t="s">
        <v>219</v>
      </c>
    </row>
    <row r="688" spans="1:18" x14ac:dyDescent="0.2">
      <c r="A688" s="12" t="s">
        <v>767</v>
      </c>
      <c r="C688" s="1" t="s">
        <v>981</v>
      </c>
      <c r="D688" s="1" t="s">
        <v>1377</v>
      </c>
      <c r="E688" s="1">
        <v>10</v>
      </c>
      <c r="F688" s="54">
        <f t="shared" si="166"/>
        <v>10.609</v>
      </c>
      <c r="G688" s="54">
        <f t="shared" si="165"/>
        <v>11.13945</v>
      </c>
      <c r="H688" s="71">
        <f t="shared" si="177"/>
        <v>12.53188125</v>
      </c>
      <c r="I688" s="71">
        <f t="shared" si="163"/>
        <v>12.782518874999999</v>
      </c>
      <c r="J688" s="71">
        <f t="shared" si="178"/>
        <v>14.060770762500001</v>
      </c>
      <c r="K688" s="71">
        <f t="shared" si="179"/>
        <v>15.0309639451125</v>
      </c>
      <c r="L688" s="71">
        <f t="shared" si="168"/>
        <v>15.782512142368125</v>
      </c>
      <c r="M688" s="71">
        <f t="shared" si="172"/>
        <v>16.255987506639169</v>
      </c>
      <c r="N688" s="71">
        <f t="shared" si="180"/>
        <v>18.287985944969066</v>
      </c>
      <c r="O688" s="21">
        <v>2E-3</v>
      </c>
      <c r="P688" s="1">
        <v>50</v>
      </c>
      <c r="Q688" s="2" t="s">
        <v>348</v>
      </c>
      <c r="R688" s="6" t="s">
        <v>189</v>
      </c>
    </row>
    <row r="689" spans="1:18" x14ac:dyDescent="0.2">
      <c r="A689" s="12" t="s">
        <v>768</v>
      </c>
      <c r="C689" s="1" t="s">
        <v>2427</v>
      </c>
      <c r="D689" s="1" t="s">
        <v>1377</v>
      </c>
      <c r="E689" s="1">
        <v>15</v>
      </c>
      <c r="F689" s="54">
        <f t="shared" si="166"/>
        <v>15.913499999999999</v>
      </c>
      <c r="G689" s="54">
        <f t="shared" si="165"/>
        <v>16.709174999999998</v>
      </c>
      <c r="H689" s="71">
        <f t="shared" si="177"/>
        <v>18.797821874999997</v>
      </c>
      <c r="I689" s="71">
        <f t="shared" si="163"/>
        <v>19.173778312499998</v>
      </c>
      <c r="J689" s="71">
        <f t="shared" si="178"/>
        <v>21.091156143749998</v>
      </c>
      <c r="K689" s="71">
        <f t="shared" si="179"/>
        <v>22.546445917668748</v>
      </c>
      <c r="L689" s="71">
        <f t="shared" si="168"/>
        <v>23.673768213552187</v>
      </c>
      <c r="M689" s="71">
        <f t="shared" si="172"/>
        <v>24.383981259958752</v>
      </c>
      <c r="N689" s="71">
        <f t="shared" si="180"/>
        <v>27.431978917453595</v>
      </c>
      <c r="O689" s="21">
        <v>2E-3</v>
      </c>
      <c r="P689" s="1">
        <v>50</v>
      </c>
      <c r="Q689" s="2" t="s">
        <v>349</v>
      </c>
      <c r="R689" s="6" t="s">
        <v>189</v>
      </c>
    </row>
    <row r="690" spans="1:18" x14ac:dyDescent="0.2">
      <c r="A690" s="12" t="s">
        <v>769</v>
      </c>
      <c r="C690" s="1" t="s">
        <v>2427</v>
      </c>
      <c r="D690" s="1" t="s">
        <v>1376</v>
      </c>
      <c r="E690" s="1">
        <v>20</v>
      </c>
      <c r="F690" s="54">
        <f t="shared" si="166"/>
        <v>21.218</v>
      </c>
      <c r="G690" s="54">
        <f t="shared" si="165"/>
        <v>22.2789</v>
      </c>
      <c r="H690" s="71">
        <f t="shared" si="177"/>
        <v>25.063762499999999</v>
      </c>
      <c r="I690" s="71">
        <f t="shared" si="163"/>
        <v>25.565037749999998</v>
      </c>
      <c r="J690" s="71">
        <f t="shared" si="178"/>
        <v>28.121541525000001</v>
      </c>
      <c r="K690" s="71">
        <f t="shared" si="179"/>
        <v>30.061927890225</v>
      </c>
      <c r="L690" s="71">
        <f t="shared" si="168"/>
        <v>31.56502428473625</v>
      </c>
      <c r="M690" s="71">
        <f t="shared" si="172"/>
        <v>32.511975013278338</v>
      </c>
      <c r="N690" s="71">
        <f t="shared" si="180"/>
        <v>36.575971889938131</v>
      </c>
      <c r="O690" s="21">
        <v>3.0000000000000001E-3</v>
      </c>
      <c r="P690" s="1">
        <v>50</v>
      </c>
      <c r="Q690" s="2" t="s">
        <v>350</v>
      </c>
      <c r="R690" s="6" t="s">
        <v>189</v>
      </c>
    </row>
    <row r="691" spans="1:18" x14ac:dyDescent="0.2">
      <c r="A691" s="12" t="s">
        <v>770</v>
      </c>
      <c r="C691" s="1" t="s">
        <v>2519</v>
      </c>
      <c r="D691" s="1" t="s">
        <v>253</v>
      </c>
      <c r="E691" s="1">
        <v>645</v>
      </c>
      <c r="F691" s="54">
        <f t="shared" si="166"/>
        <v>684.28049999999996</v>
      </c>
      <c r="G691" s="54">
        <f t="shared" si="165"/>
        <v>718.49452499999995</v>
      </c>
      <c r="H691" s="71">
        <f t="shared" si="177"/>
        <v>808.30634062499996</v>
      </c>
      <c r="I691" s="71">
        <f t="shared" si="163"/>
        <v>824.47246743749997</v>
      </c>
      <c r="J691" s="71">
        <f t="shared" si="178"/>
        <v>906.91971418125001</v>
      </c>
      <c r="K691" s="71">
        <f t="shared" si="179"/>
        <v>969.49717445975625</v>
      </c>
      <c r="L691" s="71">
        <f t="shared" si="168"/>
        <v>1017.9720331827441</v>
      </c>
      <c r="M691" s="71">
        <f t="shared" si="172"/>
        <v>1048.5111941782266</v>
      </c>
      <c r="N691" s="71">
        <f t="shared" si="180"/>
        <v>1179.5750934505049</v>
      </c>
      <c r="O691" s="21">
        <v>0.12</v>
      </c>
      <c r="P691" s="1">
        <v>25</v>
      </c>
      <c r="Q691" s="2" t="s">
        <v>351</v>
      </c>
      <c r="R691" s="6" t="s">
        <v>219</v>
      </c>
    </row>
    <row r="692" spans="1:18" x14ac:dyDescent="0.2">
      <c r="A692" s="12" t="s">
        <v>771</v>
      </c>
      <c r="C692" s="1" t="s">
        <v>2428</v>
      </c>
      <c r="D692" s="1" t="s">
        <v>253</v>
      </c>
      <c r="E692" s="1">
        <v>645</v>
      </c>
      <c r="F692" s="54">
        <f t="shared" si="166"/>
        <v>684.28049999999996</v>
      </c>
      <c r="G692" s="54">
        <f t="shared" si="165"/>
        <v>718.49452499999995</v>
      </c>
      <c r="H692" s="71">
        <f t="shared" si="177"/>
        <v>808.30634062499996</v>
      </c>
      <c r="I692" s="71">
        <f t="shared" si="163"/>
        <v>824.47246743749997</v>
      </c>
      <c r="J692" s="71">
        <f t="shared" si="178"/>
        <v>906.91971418125001</v>
      </c>
      <c r="K692" s="71">
        <f t="shared" si="179"/>
        <v>969.49717445975625</v>
      </c>
      <c r="L692" s="71">
        <f t="shared" si="168"/>
        <v>1017.9720331827441</v>
      </c>
      <c r="M692" s="71">
        <f t="shared" si="172"/>
        <v>1048.5111941782266</v>
      </c>
      <c r="N692" s="71">
        <f t="shared" si="180"/>
        <v>1179.5750934505049</v>
      </c>
      <c r="O692" s="21">
        <v>0.18099999999999997</v>
      </c>
      <c r="P692" s="1">
        <v>25</v>
      </c>
      <c r="Q692" s="2" t="s">
        <v>352</v>
      </c>
      <c r="R692" s="6" t="s">
        <v>219</v>
      </c>
    </row>
    <row r="693" spans="1:18" x14ac:dyDescent="0.2">
      <c r="A693" s="12" t="s">
        <v>772</v>
      </c>
      <c r="C693" s="1" t="s">
        <v>2428</v>
      </c>
      <c r="D693" s="1" t="s">
        <v>252</v>
      </c>
      <c r="E693" s="1">
        <v>645</v>
      </c>
      <c r="F693" s="54">
        <f t="shared" si="166"/>
        <v>684.28049999999996</v>
      </c>
      <c r="G693" s="54">
        <f t="shared" si="165"/>
        <v>718.49452499999995</v>
      </c>
      <c r="H693" s="71">
        <f t="shared" si="177"/>
        <v>808.30634062499996</v>
      </c>
      <c r="I693" s="71">
        <f t="shared" si="163"/>
        <v>824.47246743749997</v>
      </c>
      <c r="J693" s="71">
        <f t="shared" si="178"/>
        <v>906.91971418125001</v>
      </c>
      <c r="K693" s="71">
        <f t="shared" si="179"/>
        <v>969.49717445975625</v>
      </c>
      <c r="L693" s="71">
        <f t="shared" si="168"/>
        <v>1017.9720331827441</v>
      </c>
      <c r="M693" s="71">
        <f t="shared" si="172"/>
        <v>1048.5111941782266</v>
      </c>
      <c r="N693" s="71">
        <f t="shared" si="180"/>
        <v>1179.5750934505049</v>
      </c>
      <c r="O693" s="21">
        <v>0.18</v>
      </c>
      <c r="P693" s="1">
        <v>25</v>
      </c>
      <c r="Q693" s="2" t="s">
        <v>353</v>
      </c>
      <c r="R693" s="6" t="s">
        <v>219</v>
      </c>
    </row>
    <row r="694" spans="1:18" x14ac:dyDescent="0.2">
      <c r="A694" s="12" t="s">
        <v>773</v>
      </c>
      <c r="C694" s="1" t="s">
        <v>2429</v>
      </c>
      <c r="D694" s="1" t="s">
        <v>1358</v>
      </c>
      <c r="E694" s="1">
        <v>405</v>
      </c>
      <c r="F694" s="54">
        <f t="shared" si="166"/>
        <v>429.66449999999998</v>
      </c>
      <c r="G694" s="54">
        <f t="shared" si="165"/>
        <v>451.14772499999998</v>
      </c>
      <c r="H694" s="71">
        <f t="shared" si="177"/>
        <v>507.54119062499996</v>
      </c>
      <c r="I694" s="71">
        <f t="shared" si="163"/>
        <v>517.69201443750001</v>
      </c>
      <c r="J694" s="71">
        <f>I694*1.045</f>
        <v>540.98815508718747</v>
      </c>
      <c r="K694" s="71">
        <f t="shared" si="179"/>
        <v>578.31633778820333</v>
      </c>
      <c r="L694" s="71">
        <f t="shared" si="168"/>
        <v>607.23215467761349</v>
      </c>
      <c r="M694" s="71">
        <f t="shared" si="172"/>
        <v>625.44911931794195</v>
      </c>
      <c r="N694" s="71">
        <f t="shared" si="180"/>
        <v>703.63025923268469</v>
      </c>
      <c r="O694" s="21">
        <v>0.2</v>
      </c>
      <c r="P694" s="1">
        <v>25</v>
      </c>
      <c r="Q694" s="2" t="s">
        <v>354</v>
      </c>
      <c r="R694" s="6" t="s">
        <v>219</v>
      </c>
    </row>
    <row r="695" spans="1:18" x14ac:dyDescent="0.2">
      <c r="A695" s="12" t="s">
        <v>774</v>
      </c>
      <c r="C695" s="1" t="s">
        <v>2430</v>
      </c>
      <c r="D695" s="1" t="s">
        <v>1358</v>
      </c>
      <c r="E695" s="1">
        <v>620</v>
      </c>
      <c r="F695" s="54">
        <f t="shared" si="166"/>
        <v>657.75799999999992</v>
      </c>
      <c r="G695" s="54">
        <f t="shared" si="165"/>
        <v>690.64589999999998</v>
      </c>
      <c r="H695" s="71">
        <f t="shared" si="177"/>
        <v>776.97663749999992</v>
      </c>
      <c r="I695" s="71">
        <f t="shared" si="163"/>
        <v>792.51617024999996</v>
      </c>
      <c r="J695" s="71">
        <f t="shared" ref="J695:J713" si="181">I695*1.045</f>
        <v>828.17939791124991</v>
      </c>
      <c r="K695" s="71">
        <f t="shared" si="179"/>
        <v>885.32377636712613</v>
      </c>
      <c r="L695" s="71">
        <f t="shared" si="168"/>
        <v>929.58996518548247</v>
      </c>
      <c r="M695" s="71">
        <f t="shared" si="172"/>
        <v>957.47766414104694</v>
      </c>
      <c r="N695" s="71">
        <f t="shared" si="180"/>
        <v>1077.1623721586777</v>
      </c>
      <c r="O695" s="21">
        <v>0.22900000000000001</v>
      </c>
      <c r="P695" s="1">
        <v>25</v>
      </c>
      <c r="Q695" s="2" t="s">
        <v>355</v>
      </c>
      <c r="R695" s="6" t="s">
        <v>219</v>
      </c>
    </row>
    <row r="696" spans="1:18" s="35" customFormat="1" x14ac:dyDescent="0.2">
      <c r="A696" s="40" t="s">
        <v>857</v>
      </c>
      <c r="B696" s="40"/>
      <c r="C696" s="35" t="s">
        <v>2519</v>
      </c>
      <c r="D696" s="35" t="s">
        <v>2158</v>
      </c>
      <c r="E696" s="53">
        <v>135</v>
      </c>
      <c r="F696" s="55">
        <f t="shared" si="166"/>
        <v>143.22149999999999</v>
      </c>
      <c r="G696" s="55">
        <f t="shared" si="165"/>
        <v>150.382575</v>
      </c>
      <c r="H696" s="70">
        <f t="shared" si="177"/>
        <v>169.18039687500001</v>
      </c>
      <c r="I696" s="70">
        <f t="shared" si="163"/>
        <v>172.56400481250003</v>
      </c>
      <c r="J696" s="70">
        <f t="shared" si="181"/>
        <v>180.32938502906251</v>
      </c>
      <c r="K696" s="70">
        <v>190</v>
      </c>
      <c r="L696" s="70">
        <v>200</v>
      </c>
      <c r="M696" s="70">
        <f t="shared" si="172"/>
        <v>206</v>
      </c>
      <c r="N696" s="70">
        <v>230</v>
      </c>
      <c r="O696" s="36">
        <v>6.4000000000000001E-2</v>
      </c>
      <c r="P696" s="35">
        <v>25</v>
      </c>
      <c r="Q696" s="37" t="s">
        <v>858</v>
      </c>
      <c r="R696" s="38" t="s">
        <v>219</v>
      </c>
    </row>
    <row r="697" spans="1:18" x14ac:dyDescent="0.2">
      <c r="A697" s="12" t="s">
        <v>775</v>
      </c>
      <c r="C697" s="1" t="s">
        <v>2519</v>
      </c>
      <c r="D697" s="1" t="s">
        <v>254</v>
      </c>
      <c r="E697" s="1">
        <v>600</v>
      </c>
      <c r="F697" s="54">
        <f t="shared" si="166"/>
        <v>636.54</v>
      </c>
      <c r="G697" s="54">
        <f t="shared" si="165"/>
        <v>668.36699999999996</v>
      </c>
      <c r="H697" s="71">
        <f t="shared" si="177"/>
        <v>751.91287499999999</v>
      </c>
      <c r="I697" s="71">
        <f t="shared" si="163"/>
        <v>766.95113249999997</v>
      </c>
      <c r="J697" s="71">
        <f t="shared" si="181"/>
        <v>801.46393346249988</v>
      </c>
      <c r="K697" s="71">
        <f t="shared" si="179"/>
        <v>856.76494487141235</v>
      </c>
      <c r="L697" s="71">
        <f t="shared" si="168"/>
        <v>899.60319211498302</v>
      </c>
      <c r="M697" s="71">
        <f t="shared" si="172"/>
        <v>926.59128787843258</v>
      </c>
      <c r="N697" s="71">
        <f t="shared" si="180"/>
        <v>1042.4151988632366</v>
      </c>
      <c r="O697" s="21">
        <v>0.24399999999999999</v>
      </c>
      <c r="P697" s="1">
        <v>25</v>
      </c>
      <c r="Q697" s="2" t="s">
        <v>356</v>
      </c>
      <c r="R697" s="6" t="s">
        <v>219</v>
      </c>
    </row>
    <row r="698" spans="1:18" x14ac:dyDescent="0.2">
      <c r="A698" s="9" t="s">
        <v>859</v>
      </c>
      <c r="B698" s="9"/>
      <c r="C698" s="7" t="s">
        <v>2159</v>
      </c>
      <c r="D698" s="7" t="s">
        <v>2160</v>
      </c>
      <c r="E698" s="1">
        <v>800</v>
      </c>
      <c r="F698" s="54">
        <f t="shared" si="166"/>
        <v>848.71999999999991</v>
      </c>
      <c r="G698" s="54">
        <f t="shared" si="165"/>
        <v>891.15599999999995</v>
      </c>
      <c r="H698" s="71">
        <f t="shared" si="177"/>
        <v>1002.5504999999999</v>
      </c>
      <c r="I698" s="71">
        <f t="shared" si="163"/>
        <v>1022.60151</v>
      </c>
      <c r="J698" s="71">
        <f t="shared" si="181"/>
        <v>1068.6185779499999</v>
      </c>
      <c r="K698" s="71">
        <f t="shared" si="179"/>
        <v>1142.3532598285499</v>
      </c>
      <c r="L698" s="71">
        <f t="shared" si="168"/>
        <v>1199.4709228199774</v>
      </c>
      <c r="M698" s="71">
        <f t="shared" si="172"/>
        <v>1235.4550505045768</v>
      </c>
      <c r="N698" s="71">
        <f t="shared" si="180"/>
        <v>1389.8869318176489</v>
      </c>
      <c r="O698" s="21">
        <v>0.36899999999999999</v>
      </c>
      <c r="P698" s="1">
        <v>1</v>
      </c>
      <c r="Q698" s="2" t="s">
        <v>860</v>
      </c>
      <c r="R698" s="6" t="s">
        <v>219</v>
      </c>
    </row>
    <row r="699" spans="1:18" x14ac:dyDescent="0.2">
      <c r="A699" s="12" t="s">
        <v>776</v>
      </c>
      <c r="C699" s="1" t="s">
        <v>373</v>
      </c>
      <c r="D699" s="1" t="s">
        <v>255</v>
      </c>
      <c r="E699" s="1">
        <v>330</v>
      </c>
      <c r="F699" s="54">
        <f t="shared" si="166"/>
        <v>350.09699999999998</v>
      </c>
      <c r="G699" s="54">
        <f t="shared" si="165"/>
        <v>367.60185000000001</v>
      </c>
      <c r="H699" s="71">
        <f>G699*1.05</f>
        <v>385.9819425</v>
      </c>
      <c r="I699" s="71">
        <f t="shared" si="163"/>
        <v>393.70158135000003</v>
      </c>
      <c r="J699" s="71">
        <f t="shared" si="181"/>
        <v>411.41815251075002</v>
      </c>
      <c r="K699" s="71">
        <f t="shared" si="179"/>
        <v>439.80600503399177</v>
      </c>
      <c r="L699" s="71">
        <f t="shared" si="168"/>
        <v>461.79630528569135</v>
      </c>
      <c r="M699" s="71">
        <f t="shared" si="172"/>
        <v>475.65019444426213</v>
      </c>
      <c r="N699" s="71">
        <f>M699*1.05</f>
        <v>499.43270416647528</v>
      </c>
      <c r="O699" s="21">
        <v>4.2000000000000003E-2</v>
      </c>
      <c r="P699" s="1">
        <v>1</v>
      </c>
      <c r="Q699" s="2" t="s">
        <v>357</v>
      </c>
      <c r="R699" s="6" t="s">
        <v>2699</v>
      </c>
    </row>
    <row r="700" spans="1:18" x14ac:dyDescent="0.2">
      <c r="A700" s="12" t="s">
        <v>1537</v>
      </c>
      <c r="C700" s="1" t="s">
        <v>1538</v>
      </c>
      <c r="D700" s="1" t="s">
        <v>1356</v>
      </c>
      <c r="E700" s="1">
        <v>690</v>
      </c>
      <c r="F700" s="54">
        <f t="shared" si="166"/>
        <v>732.02099999999996</v>
      </c>
      <c r="G700" s="54">
        <f t="shared" si="165"/>
        <v>768.62204999999994</v>
      </c>
      <c r="H700" s="71">
        <f t="shared" ref="H700" si="182">G700*1.05</f>
        <v>807.05315250000001</v>
      </c>
      <c r="I700" s="71">
        <f t="shared" si="163"/>
        <v>823.19421555000008</v>
      </c>
      <c r="J700" s="71">
        <f>I700*1.05</f>
        <v>864.35392632750018</v>
      </c>
      <c r="K700" s="71">
        <f>J700*1.099</f>
        <v>949.92496503392272</v>
      </c>
      <c r="L700" s="71">
        <f t="shared" si="168"/>
        <v>997.42121328561893</v>
      </c>
      <c r="M700" s="71">
        <f t="shared" si="172"/>
        <v>1027.3438496841875</v>
      </c>
      <c r="N700" s="71">
        <f t="shared" ref="N700" si="183">M700*1.05</f>
        <v>1078.7110421683969</v>
      </c>
      <c r="O700" s="21">
        <v>0.12300000000000001</v>
      </c>
      <c r="P700" s="1">
        <v>1</v>
      </c>
      <c r="Q700" s="2" t="s">
        <v>1539</v>
      </c>
      <c r="R700" s="6" t="s">
        <v>219</v>
      </c>
    </row>
    <row r="701" spans="1:18" x14ac:dyDescent="0.2">
      <c r="A701" s="12" t="s">
        <v>777</v>
      </c>
      <c r="C701" s="1" t="s">
        <v>374</v>
      </c>
      <c r="D701" s="1" t="s">
        <v>256</v>
      </c>
      <c r="E701" s="1">
        <v>670</v>
      </c>
      <c r="F701" s="54">
        <f t="shared" si="166"/>
        <v>710.803</v>
      </c>
      <c r="G701" s="54">
        <f t="shared" si="165"/>
        <v>746.34315000000004</v>
      </c>
      <c r="H701" s="71">
        <f>G701*1.125</f>
        <v>839.63604375</v>
      </c>
      <c r="I701" s="71">
        <f t="shared" si="163"/>
        <v>856.42876462499999</v>
      </c>
      <c r="J701" s="71">
        <f>I701*1.05</f>
        <v>899.25020285624998</v>
      </c>
      <c r="K701" s="71">
        <f t="shared" si="179"/>
        <v>961.29846685333121</v>
      </c>
      <c r="L701" s="71">
        <f t="shared" si="168"/>
        <v>1009.3633901959978</v>
      </c>
      <c r="M701" s="71">
        <f t="shared" si="172"/>
        <v>1039.6442919018778</v>
      </c>
      <c r="N701" s="71">
        <f>M701*1.125</f>
        <v>1169.5998283896124</v>
      </c>
      <c r="O701" s="21">
        <v>4.7E-2</v>
      </c>
      <c r="P701" s="1">
        <v>1</v>
      </c>
      <c r="Q701" s="2" t="s">
        <v>358</v>
      </c>
      <c r="R701" s="6" t="s">
        <v>196</v>
      </c>
    </row>
    <row r="702" spans="1:18" s="3" customFormat="1" x14ac:dyDescent="0.2">
      <c r="A702" s="11" t="s">
        <v>778</v>
      </c>
      <c r="B702" s="11"/>
      <c r="C702" s="3" t="s">
        <v>374</v>
      </c>
      <c r="D702" s="3" t="s">
        <v>257</v>
      </c>
      <c r="E702" s="3">
        <v>305</v>
      </c>
      <c r="F702" s="55">
        <f t="shared" si="166"/>
        <v>323.5745</v>
      </c>
      <c r="G702" s="55">
        <f t="shared" si="165"/>
        <v>339.75322500000004</v>
      </c>
      <c r="H702" s="70">
        <f>G702*1.125</f>
        <v>382.22237812500003</v>
      </c>
      <c r="I702" s="71">
        <f t="shared" si="163"/>
        <v>389.86682568750007</v>
      </c>
      <c r="J702" s="70">
        <f>I702*1.05</f>
        <v>409.36016697187512</v>
      </c>
      <c r="K702" s="70">
        <v>435</v>
      </c>
      <c r="L702" s="70">
        <v>455</v>
      </c>
      <c r="M702" s="70">
        <f t="shared" si="172"/>
        <v>468.65000000000003</v>
      </c>
      <c r="N702" s="70">
        <f t="shared" ref="N702:N713" si="184">M702*1.125</f>
        <v>527.23125000000005</v>
      </c>
      <c r="O702" s="22">
        <v>0.08</v>
      </c>
      <c r="P702" s="3">
        <v>1</v>
      </c>
      <c r="Q702" s="4" t="s">
        <v>359</v>
      </c>
      <c r="R702" s="5" t="s">
        <v>196</v>
      </c>
    </row>
    <row r="703" spans="1:18" x14ac:dyDescent="0.2">
      <c r="A703" s="12" t="s">
        <v>2226</v>
      </c>
      <c r="C703" s="1" t="s">
        <v>375</v>
      </c>
      <c r="D703" s="1" t="s">
        <v>258</v>
      </c>
      <c r="E703" s="1">
        <v>1010</v>
      </c>
      <c r="F703" s="54">
        <f t="shared" si="166"/>
        <v>1071.509</v>
      </c>
      <c r="G703" s="54">
        <f t="shared" si="165"/>
        <v>1125.0844500000001</v>
      </c>
      <c r="H703" s="71">
        <f t="shared" ref="H703:H713" si="185">G703*1.125</f>
        <v>1265.7200062500001</v>
      </c>
      <c r="I703" s="71">
        <f t="shared" si="163"/>
        <v>1291.0344063750001</v>
      </c>
      <c r="J703" s="71">
        <f t="shared" si="181"/>
        <v>1349.130954661875</v>
      </c>
      <c r="K703" s="71">
        <f t="shared" si="179"/>
        <v>1442.2209905335442</v>
      </c>
      <c r="L703" s="71">
        <f t="shared" si="168"/>
        <v>1514.3320400602215</v>
      </c>
      <c r="M703" s="71">
        <f t="shared" si="172"/>
        <v>1559.7620012620282</v>
      </c>
      <c r="N703" s="71">
        <f t="shared" si="184"/>
        <v>1754.7322514197817</v>
      </c>
      <c r="O703" s="21">
        <v>0.156</v>
      </c>
      <c r="P703" s="1">
        <v>1</v>
      </c>
      <c r="Q703" s="2" t="s">
        <v>360</v>
      </c>
      <c r="R703" s="6" t="s">
        <v>219</v>
      </c>
    </row>
    <row r="704" spans="1:18" x14ac:dyDescent="0.2">
      <c r="A704" s="12" t="s">
        <v>2227</v>
      </c>
      <c r="C704" s="1" t="s">
        <v>376</v>
      </c>
      <c r="D704" s="1" t="s">
        <v>259</v>
      </c>
      <c r="E704" s="1">
        <v>450</v>
      </c>
      <c r="F704" s="54">
        <f t="shared" si="166"/>
        <v>477.40499999999997</v>
      </c>
      <c r="G704" s="54">
        <f t="shared" si="165"/>
        <v>501.27524999999997</v>
      </c>
      <c r="H704" s="71">
        <f t="shared" si="185"/>
        <v>563.93465624999999</v>
      </c>
      <c r="I704" s="71">
        <f t="shared" si="163"/>
        <v>575.21334937500001</v>
      </c>
      <c r="J704" s="71">
        <f>I704*1.05</f>
        <v>603.97401684375006</v>
      </c>
      <c r="K704" s="71">
        <f t="shared" si="179"/>
        <v>645.64822400596881</v>
      </c>
      <c r="L704" s="71">
        <f t="shared" si="168"/>
        <v>677.93063520626731</v>
      </c>
      <c r="M704" s="71">
        <f t="shared" si="172"/>
        <v>698.26855426245538</v>
      </c>
      <c r="N704" s="71">
        <f t="shared" si="184"/>
        <v>785.55212354526225</v>
      </c>
      <c r="O704" s="21">
        <v>4.8000000000000001E-2</v>
      </c>
      <c r="P704" s="1">
        <v>1</v>
      </c>
      <c r="Q704" s="2" t="s">
        <v>361</v>
      </c>
      <c r="R704" s="6" t="s">
        <v>227</v>
      </c>
    </row>
    <row r="705" spans="1:18" x14ac:dyDescent="0.2">
      <c r="A705" s="12" t="s">
        <v>2228</v>
      </c>
      <c r="C705" s="1" t="s">
        <v>376</v>
      </c>
      <c r="D705" s="1" t="s">
        <v>625</v>
      </c>
      <c r="E705" s="1">
        <v>450</v>
      </c>
      <c r="F705" s="54">
        <f t="shared" si="166"/>
        <v>477.40499999999997</v>
      </c>
      <c r="G705" s="54">
        <f t="shared" ref="G705:G766" si="186">F705*1.05</f>
        <v>501.27524999999997</v>
      </c>
      <c r="H705" s="71">
        <f t="shared" si="185"/>
        <v>563.93465624999999</v>
      </c>
      <c r="I705" s="71">
        <f t="shared" si="163"/>
        <v>575.21334937500001</v>
      </c>
      <c r="J705" s="71">
        <f t="shared" ref="J705:J706" si="187">I705*1.05</f>
        <v>603.97401684375006</v>
      </c>
      <c r="K705" s="71">
        <f t="shared" si="179"/>
        <v>645.64822400596881</v>
      </c>
      <c r="L705" s="71">
        <f t="shared" si="168"/>
        <v>677.93063520626731</v>
      </c>
      <c r="M705" s="71">
        <f t="shared" si="172"/>
        <v>698.26855426245538</v>
      </c>
      <c r="N705" s="71">
        <f t="shared" si="184"/>
        <v>785.55212354526225</v>
      </c>
      <c r="O705" s="21">
        <v>3.7999999999999999E-2</v>
      </c>
      <c r="P705" s="1">
        <v>1</v>
      </c>
      <c r="Q705" s="2" t="s">
        <v>362</v>
      </c>
      <c r="R705" s="6" t="s">
        <v>219</v>
      </c>
    </row>
    <row r="706" spans="1:18" x14ac:dyDescent="0.2">
      <c r="A706" s="9" t="s">
        <v>861</v>
      </c>
      <c r="B706" s="9"/>
      <c r="C706" s="1" t="s">
        <v>2161</v>
      </c>
      <c r="D706" s="7" t="s">
        <v>2162</v>
      </c>
      <c r="E706" s="1">
        <v>310</v>
      </c>
      <c r="F706" s="54">
        <f t="shared" ref="F706:F767" si="188">E706*1.0609</f>
        <v>328.87899999999996</v>
      </c>
      <c r="G706" s="54">
        <f t="shared" si="186"/>
        <v>345.32294999999999</v>
      </c>
      <c r="H706" s="71">
        <f t="shared" si="185"/>
        <v>388.48831874999996</v>
      </c>
      <c r="I706" s="71">
        <f t="shared" ref="I706:I767" si="189">H706*1.02</f>
        <v>396.25808512499998</v>
      </c>
      <c r="J706" s="71">
        <f t="shared" si="187"/>
        <v>416.07098938125</v>
      </c>
      <c r="K706" s="71">
        <f t="shared" si="179"/>
        <v>444.77988764855621</v>
      </c>
      <c r="L706" s="71">
        <f t="shared" si="168"/>
        <v>467.01888203098406</v>
      </c>
      <c r="M706" s="71">
        <f t="shared" si="172"/>
        <v>481.02944849191357</v>
      </c>
      <c r="N706" s="71">
        <f t="shared" si="184"/>
        <v>541.15812955340277</v>
      </c>
      <c r="O706" s="21">
        <v>2E-3</v>
      </c>
      <c r="P706" s="1">
        <v>1</v>
      </c>
      <c r="Q706" s="2" t="s">
        <v>862</v>
      </c>
      <c r="R706" s="6" t="s">
        <v>219</v>
      </c>
    </row>
    <row r="707" spans="1:18" x14ac:dyDescent="0.2">
      <c r="A707" s="12" t="s">
        <v>788</v>
      </c>
      <c r="C707" s="1" t="s">
        <v>377</v>
      </c>
      <c r="D707" s="1" t="s">
        <v>1358</v>
      </c>
      <c r="E707" s="1">
        <v>365</v>
      </c>
      <c r="F707" s="54">
        <f t="shared" si="188"/>
        <v>387.2285</v>
      </c>
      <c r="G707" s="54">
        <f t="shared" si="186"/>
        <v>406.58992499999999</v>
      </c>
      <c r="H707" s="71">
        <f t="shared" si="185"/>
        <v>457.41366562500002</v>
      </c>
      <c r="I707" s="71">
        <f t="shared" si="189"/>
        <v>466.56193893750003</v>
      </c>
      <c r="J707" s="71">
        <f t="shared" si="181"/>
        <v>487.55722618968753</v>
      </c>
      <c r="K707" s="71">
        <f t="shared" si="179"/>
        <v>521.19867479677589</v>
      </c>
      <c r="L707" s="71">
        <f t="shared" si="168"/>
        <v>547.2586085366147</v>
      </c>
      <c r="M707" s="71">
        <f t="shared" si="172"/>
        <v>563.67636679271311</v>
      </c>
      <c r="N707" s="71">
        <f t="shared" si="184"/>
        <v>634.13591264180229</v>
      </c>
      <c r="O707" s="21">
        <v>0.13800000000000001</v>
      </c>
      <c r="P707" s="1">
        <v>1</v>
      </c>
      <c r="Q707" s="2" t="s">
        <v>363</v>
      </c>
      <c r="R707" s="6" t="s">
        <v>219</v>
      </c>
    </row>
    <row r="708" spans="1:18" x14ac:dyDescent="0.2">
      <c r="A708" s="11" t="s">
        <v>789</v>
      </c>
      <c r="B708" s="11"/>
      <c r="C708" s="3" t="s">
        <v>378</v>
      </c>
      <c r="D708" s="3" t="s">
        <v>2501</v>
      </c>
      <c r="E708" s="3">
        <v>300</v>
      </c>
      <c r="F708" s="55">
        <f t="shared" si="188"/>
        <v>318.27</v>
      </c>
      <c r="G708" s="55">
        <f t="shared" si="186"/>
        <v>334.18349999999998</v>
      </c>
      <c r="H708" s="70">
        <f t="shared" si="185"/>
        <v>375.95643749999999</v>
      </c>
      <c r="I708" s="70">
        <f t="shared" si="189"/>
        <v>383.47556624999999</v>
      </c>
      <c r="J708" s="70">
        <v>400</v>
      </c>
      <c r="K708" s="70">
        <v>425</v>
      </c>
      <c r="L708" s="70">
        <v>445</v>
      </c>
      <c r="M708" s="70">
        <f t="shared" si="172"/>
        <v>458.35</v>
      </c>
      <c r="N708" s="70">
        <f t="shared" si="184"/>
        <v>515.64375000000007</v>
      </c>
      <c r="O708" s="22">
        <v>8.4000000000000005E-2</v>
      </c>
      <c r="P708" s="3">
        <v>1</v>
      </c>
      <c r="Q708" s="4" t="s">
        <v>364</v>
      </c>
      <c r="R708" s="5" t="s">
        <v>196</v>
      </c>
    </row>
    <row r="709" spans="1:18" x14ac:dyDescent="0.2">
      <c r="A709" s="12" t="s">
        <v>790</v>
      </c>
      <c r="C709" s="1" t="s">
        <v>377</v>
      </c>
      <c r="D709" s="1" t="s">
        <v>1359</v>
      </c>
      <c r="E709" s="1">
        <v>400</v>
      </c>
      <c r="F709" s="54">
        <f t="shared" si="188"/>
        <v>424.35999999999996</v>
      </c>
      <c r="G709" s="54">
        <f t="shared" si="186"/>
        <v>445.57799999999997</v>
      </c>
      <c r="H709" s="71">
        <f t="shared" si="185"/>
        <v>501.27524999999997</v>
      </c>
      <c r="I709" s="71">
        <f t="shared" si="189"/>
        <v>511.30075499999998</v>
      </c>
      <c r="J709" s="71">
        <f t="shared" si="181"/>
        <v>534.30928897499996</v>
      </c>
      <c r="K709" s="71">
        <f t="shared" si="179"/>
        <v>571.17662991427494</v>
      </c>
      <c r="L709" s="71">
        <f t="shared" si="168"/>
        <v>599.73546140998872</v>
      </c>
      <c r="M709" s="71">
        <f t="shared" si="172"/>
        <v>617.72752525228839</v>
      </c>
      <c r="N709" s="71">
        <f t="shared" si="184"/>
        <v>694.94346590882446</v>
      </c>
      <c r="O709" s="21">
        <v>0.11700000000000001</v>
      </c>
      <c r="P709" s="1">
        <v>1</v>
      </c>
      <c r="Q709" s="2" t="s">
        <v>365</v>
      </c>
      <c r="R709" s="6" t="s">
        <v>219</v>
      </c>
    </row>
    <row r="710" spans="1:18" x14ac:dyDescent="0.2">
      <c r="A710" s="12" t="s">
        <v>791</v>
      </c>
      <c r="C710" s="1" t="s">
        <v>379</v>
      </c>
      <c r="D710" s="1" t="s">
        <v>2571</v>
      </c>
      <c r="E710" s="1">
        <v>810</v>
      </c>
      <c r="F710" s="54">
        <f t="shared" si="188"/>
        <v>859.32899999999995</v>
      </c>
      <c r="G710" s="54">
        <f t="shared" si="186"/>
        <v>902.29544999999996</v>
      </c>
      <c r="H710" s="71">
        <f t="shared" si="185"/>
        <v>1015.0823812499999</v>
      </c>
      <c r="I710" s="71">
        <f t="shared" si="189"/>
        <v>1035.384028875</v>
      </c>
      <c r="J710" s="71">
        <f t="shared" si="181"/>
        <v>1081.9763101743749</v>
      </c>
      <c r="K710" s="71">
        <f t="shared" si="179"/>
        <v>1156.6326755764067</v>
      </c>
      <c r="L710" s="71">
        <f t="shared" si="168"/>
        <v>1214.464309355227</v>
      </c>
      <c r="M710" s="71">
        <f t="shared" si="172"/>
        <v>1250.8982386358839</v>
      </c>
      <c r="N710" s="71">
        <f t="shared" si="184"/>
        <v>1407.2605184653694</v>
      </c>
      <c r="O710" s="21">
        <v>0.185</v>
      </c>
      <c r="P710" s="1">
        <v>1</v>
      </c>
      <c r="Q710" s="2" t="s">
        <v>366</v>
      </c>
      <c r="R710" s="6" t="s">
        <v>219</v>
      </c>
    </row>
    <row r="711" spans="1:18" x14ac:dyDescent="0.2">
      <c r="A711" s="12" t="s">
        <v>792</v>
      </c>
      <c r="C711" s="1" t="s">
        <v>379</v>
      </c>
      <c r="D711" s="1" t="s">
        <v>2513</v>
      </c>
      <c r="E711" s="1">
        <v>880</v>
      </c>
      <c r="F711" s="54">
        <f t="shared" si="188"/>
        <v>933.59199999999998</v>
      </c>
      <c r="G711" s="54">
        <f t="shared" si="186"/>
        <v>980.27160000000003</v>
      </c>
      <c r="H711" s="71">
        <f t="shared" si="185"/>
        <v>1102.80555</v>
      </c>
      <c r="I711" s="71">
        <f t="shared" si="189"/>
        <v>1124.8616610000001</v>
      </c>
      <c r="J711" s="71">
        <f t="shared" si="181"/>
        <v>1175.480435745</v>
      </c>
      <c r="K711" s="71">
        <f t="shared" si="179"/>
        <v>1256.588585811405</v>
      </c>
      <c r="L711" s="71">
        <f t="shared" si="168"/>
        <v>1319.4180151019752</v>
      </c>
      <c r="M711" s="71">
        <f t="shared" si="172"/>
        <v>1359.0005555550345</v>
      </c>
      <c r="N711" s="71">
        <f t="shared" si="184"/>
        <v>1528.8756249994137</v>
      </c>
      <c r="O711" s="21">
        <v>0.24099999999999999</v>
      </c>
      <c r="P711" s="1">
        <v>1</v>
      </c>
      <c r="Q711" s="2" t="s">
        <v>367</v>
      </c>
      <c r="R711" s="6" t="s">
        <v>219</v>
      </c>
    </row>
    <row r="712" spans="1:18" x14ac:dyDescent="0.2">
      <c r="A712" s="12" t="s">
        <v>793</v>
      </c>
      <c r="C712" s="1" t="s">
        <v>380</v>
      </c>
      <c r="D712" s="1" t="s">
        <v>2502</v>
      </c>
      <c r="E712" s="1">
        <v>410</v>
      </c>
      <c r="F712" s="54">
        <f t="shared" si="188"/>
        <v>434.96899999999999</v>
      </c>
      <c r="G712" s="54">
        <f t="shared" si="186"/>
        <v>456.71744999999999</v>
      </c>
      <c r="H712" s="71">
        <f t="shared" si="185"/>
        <v>513.80713125</v>
      </c>
      <c r="I712" s="71">
        <f t="shared" si="189"/>
        <v>524.08327387500003</v>
      </c>
      <c r="J712" s="71">
        <f t="shared" si="181"/>
        <v>547.66702119937497</v>
      </c>
      <c r="K712" s="71">
        <f t="shared" si="179"/>
        <v>585.45604566213183</v>
      </c>
      <c r="L712" s="71">
        <f t="shared" si="168"/>
        <v>614.7288479452385</v>
      </c>
      <c r="M712" s="71">
        <f t="shared" si="172"/>
        <v>633.17071338359563</v>
      </c>
      <c r="N712" s="71">
        <f t="shared" si="184"/>
        <v>712.31705255654504</v>
      </c>
      <c r="O712" s="21">
        <v>0.11700000000000001</v>
      </c>
      <c r="P712" s="1">
        <v>1</v>
      </c>
      <c r="Q712" s="2" t="s">
        <v>368</v>
      </c>
      <c r="R712" s="6" t="s">
        <v>198</v>
      </c>
    </row>
    <row r="713" spans="1:18" x14ac:dyDescent="0.2">
      <c r="A713" s="12" t="s">
        <v>794</v>
      </c>
      <c r="C713" s="1" t="s">
        <v>377</v>
      </c>
      <c r="D713" s="1" t="s">
        <v>2503</v>
      </c>
      <c r="E713" s="1">
        <v>340</v>
      </c>
      <c r="F713" s="54">
        <f t="shared" si="188"/>
        <v>360.70599999999996</v>
      </c>
      <c r="G713" s="54">
        <f t="shared" si="186"/>
        <v>378.74129999999997</v>
      </c>
      <c r="H713" s="71">
        <f t="shared" si="185"/>
        <v>426.08396249999998</v>
      </c>
      <c r="I713" s="71">
        <f t="shared" si="189"/>
        <v>434.60564175000002</v>
      </c>
      <c r="J713" s="71">
        <f t="shared" si="181"/>
        <v>454.16289562874999</v>
      </c>
      <c r="K713" s="71">
        <f t="shared" si="179"/>
        <v>485.50013542713373</v>
      </c>
      <c r="L713" s="71">
        <f t="shared" si="168"/>
        <v>509.77514219849041</v>
      </c>
      <c r="M713" s="71">
        <f t="shared" si="172"/>
        <v>525.06839646444519</v>
      </c>
      <c r="N713" s="71">
        <f t="shared" si="184"/>
        <v>590.70194602250081</v>
      </c>
      <c r="O713" s="21">
        <v>1.4000000000000002E-2</v>
      </c>
      <c r="P713" s="1">
        <v>1</v>
      </c>
      <c r="Q713" s="2" t="s">
        <v>369</v>
      </c>
      <c r="R713" s="6" t="s">
        <v>198</v>
      </c>
    </row>
    <row r="714" spans="1:18" x14ac:dyDescent="0.2">
      <c r="A714" s="12">
        <v>289190699</v>
      </c>
      <c r="C714" s="1" t="s">
        <v>1972</v>
      </c>
      <c r="D714" s="1" t="s">
        <v>2164</v>
      </c>
      <c r="E714" s="1">
        <v>300</v>
      </c>
      <c r="F714" s="54">
        <f t="shared" si="188"/>
        <v>318.27</v>
      </c>
      <c r="G714" s="54">
        <f t="shared" si="186"/>
        <v>334.18349999999998</v>
      </c>
      <c r="H714" s="71">
        <f>G714*1.05</f>
        <v>350.892675</v>
      </c>
      <c r="I714" s="71">
        <f t="shared" si="189"/>
        <v>357.9105285</v>
      </c>
      <c r="J714" s="71">
        <f>I714*1.05</f>
        <v>375.80605492500001</v>
      </c>
      <c r="K714" s="71">
        <f>J714*1.099</f>
        <v>413.010854362575</v>
      </c>
      <c r="L714" s="71">
        <f t="shared" si="168"/>
        <v>433.66139708070375</v>
      </c>
      <c r="M714" s="71">
        <f t="shared" si="172"/>
        <v>446.67123899312486</v>
      </c>
      <c r="N714" s="71">
        <f>M714*1.05</f>
        <v>469.00480094278112</v>
      </c>
      <c r="O714" s="21">
        <v>1.4999999999999999E-2</v>
      </c>
      <c r="P714" s="1">
        <v>1</v>
      </c>
      <c r="Q714" s="2" t="s">
        <v>1558</v>
      </c>
      <c r="R714" s="6" t="s">
        <v>2697</v>
      </c>
    </row>
    <row r="715" spans="1:18" x14ac:dyDescent="0.2">
      <c r="A715" s="12" t="s">
        <v>1540</v>
      </c>
      <c r="C715" s="1" t="s">
        <v>2163</v>
      </c>
      <c r="D715" s="1" t="s">
        <v>2164</v>
      </c>
      <c r="E715" s="1">
        <v>300</v>
      </c>
      <c r="F715" s="54">
        <f t="shared" si="188"/>
        <v>318.27</v>
      </c>
      <c r="G715" s="54">
        <f t="shared" si="186"/>
        <v>334.18349999999998</v>
      </c>
      <c r="H715" s="71">
        <f t="shared" ref="H715:H776" si="190">G715*1.05</f>
        <v>350.892675</v>
      </c>
      <c r="I715" s="71">
        <f t="shared" si="189"/>
        <v>357.9105285</v>
      </c>
      <c r="J715" s="71">
        <f t="shared" ref="J715:J718" si="191">I715*1.05</f>
        <v>375.80605492500001</v>
      </c>
      <c r="K715" s="71">
        <f t="shared" ref="K715:K774" si="192">J715*1.099</f>
        <v>413.010854362575</v>
      </c>
      <c r="L715" s="71">
        <f t="shared" si="168"/>
        <v>433.66139708070375</v>
      </c>
      <c r="M715" s="71">
        <f t="shared" si="172"/>
        <v>446.67123899312486</v>
      </c>
      <c r="N715" s="71">
        <f>M715*1.05</f>
        <v>469.00480094278112</v>
      </c>
      <c r="O715" s="21">
        <v>1.4999999999999999E-2</v>
      </c>
      <c r="P715" s="1">
        <v>1</v>
      </c>
      <c r="Q715" s="2" t="s">
        <v>1541</v>
      </c>
      <c r="R715" s="6" t="s">
        <v>219</v>
      </c>
    </row>
    <row r="716" spans="1:18" x14ac:dyDescent="0.2">
      <c r="A716" s="12" t="s">
        <v>2093</v>
      </c>
      <c r="C716" s="1" t="s">
        <v>2096</v>
      </c>
      <c r="D716" s="1" t="s">
        <v>2097</v>
      </c>
      <c r="E716" s="1">
        <v>2140</v>
      </c>
      <c r="F716" s="54">
        <f t="shared" si="188"/>
        <v>2270.326</v>
      </c>
      <c r="G716" s="54">
        <f t="shared" si="186"/>
        <v>2383.8423000000003</v>
      </c>
      <c r="H716" s="71">
        <f t="shared" si="190"/>
        <v>2503.0344150000005</v>
      </c>
      <c r="I716" s="71">
        <f t="shared" si="189"/>
        <v>2553.0951033000006</v>
      </c>
      <c r="J716" s="71">
        <f t="shared" si="191"/>
        <v>2680.7498584650007</v>
      </c>
      <c r="K716" s="71">
        <f t="shared" si="192"/>
        <v>2946.1440944530354</v>
      </c>
      <c r="L716" s="71">
        <f t="shared" ref="L716:L780" si="193">K716*1.05</f>
        <v>3093.4512991756874</v>
      </c>
      <c r="M716" s="71">
        <f t="shared" si="172"/>
        <v>3186.2548381509582</v>
      </c>
      <c r="N716" s="71">
        <f t="shared" ref="N716:N779" si="194">M716*1.05</f>
        <v>3345.5675800585063</v>
      </c>
      <c r="O716" s="21">
        <v>0.88900000000000001</v>
      </c>
      <c r="P716" s="1">
        <v>1</v>
      </c>
      <c r="Q716" s="2" t="s">
        <v>732</v>
      </c>
      <c r="R716" s="6" t="s">
        <v>219</v>
      </c>
    </row>
    <row r="717" spans="1:18" x14ac:dyDescent="0.2">
      <c r="A717" s="12" t="s">
        <v>2094</v>
      </c>
      <c r="C717" s="1" t="s">
        <v>2100</v>
      </c>
      <c r="D717" s="1" t="s">
        <v>2098</v>
      </c>
      <c r="E717" s="1">
        <v>1000</v>
      </c>
      <c r="F717" s="54">
        <f t="shared" si="188"/>
        <v>1060.8999999999999</v>
      </c>
      <c r="G717" s="54">
        <f t="shared" si="186"/>
        <v>1113.9449999999999</v>
      </c>
      <c r="H717" s="71">
        <f t="shared" si="190"/>
        <v>1169.6422499999999</v>
      </c>
      <c r="I717" s="71">
        <f t="shared" si="189"/>
        <v>1193.035095</v>
      </c>
      <c r="J717" s="71">
        <f t="shared" si="191"/>
        <v>1252.68684975</v>
      </c>
      <c r="K717" s="71">
        <f t="shared" si="192"/>
        <v>1376.70284787525</v>
      </c>
      <c r="L717" s="71">
        <f t="shared" si="193"/>
        <v>1445.5379902690124</v>
      </c>
      <c r="M717" s="71">
        <f t="shared" si="172"/>
        <v>1488.9041299770829</v>
      </c>
      <c r="N717" s="71">
        <f t="shared" si="194"/>
        <v>1563.3493364759372</v>
      </c>
      <c r="O717" s="21">
        <v>0.22800000000000001</v>
      </c>
      <c r="P717" s="1">
        <v>1</v>
      </c>
      <c r="Q717" s="2" t="s">
        <v>733</v>
      </c>
      <c r="R717" s="6" t="s">
        <v>219</v>
      </c>
    </row>
    <row r="718" spans="1:18" x14ac:dyDescent="0.2">
      <c r="A718" s="12" t="s">
        <v>2095</v>
      </c>
      <c r="C718" s="1" t="s">
        <v>2101</v>
      </c>
      <c r="D718" s="1" t="s">
        <v>2099</v>
      </c>
      <c r="E718" s="1">
        <v>1410</v>
      </c>
      <c r="F718" s="54">
        <f t="shared" si="188"/>
        <v>1495.8689999999999</v>
      </c>
      <c r="G718" s="54">
        <f t="shared" si="186"/>
        <v>1570.66245</v>
      </c>
      <c r="H718" s="71">
        <f t="shared" si="190"/>
        <v>1649.1955725</v>
      </c>
      <c r="I718" s="71">
        <f t="shared" si="189"/>
        <v>1682.1794839500001</v>
      </c>
      <c r="J718" s="71">
        <f t="shared" si="191"/>
        <v>1766.2884581475003</v>
      </c>
      <c r="K718" s="71">
        <f t="shared" si="192"/>
        <v>1941.1510155041028</v>
      </c>
      <c r="L718" s="71">
        <f t="shared" si="193"/>
        <v>2038.2085662793081</v>
      </c>
      <c r="M718" s="71">
        <f t="shared" si="172"/>
        <v>2099.3548232676876</v>
      </c>
      <c r="N718" s="71">
        <f t="shared" si="194"/>
        <v>2204.3225644310719</v>
      </c>
      <c r="O718" s="21">
        <v>0.20899999999999999</v>
      </c>
      <c r="P718" s="1">
        <v>1</v>
      </c>
      <c r="Q718" s="2" t="s">
        <v>734</v>
      </c>
      <c r="R718" s="6" t="s">
        <v>219</v>
      </c>
    </row>
    <row r="719" spans="1:18" x14ac:dyDescent="0.2">
      <c r="A719" s="11">
        <v>293000099</v>
      </c>
      <c r="B719" s="11"/>
      <c r="C719" s="3" t="s">
        <v>381</v>
      </c>
      <c r="D719" s="3" t="s">
        <v>2205</v>
      </c>
      <c r="E719" s="3">
        <v>295</v>
      </c>
      <c r="F719" s="55">
        <f t="shared" si="188"/>
        <v>312.96549999999996</v>
      </c>
      <c r="G719" s="55">
        <f t="shared" si="186"/>
        <v>328.61377499999998</v>
      </c>
      <c r="H719" s="70">
        <f t="shared" si="190"/>
        <v>345.04446374999998</v>
      </c>
      <c r="I719" s="70">
        <f t="shared" si="189"/>
        <v>351.94535302499997</v>
      </c>
      <c r="J719" s="70">
        <v>375</v>
      </c>
      <c r="K719" s="70">
        <v>410</v>
      </c>
      <c r="L719" s="70">
        <v>430</v>
      </c>
      <c r="M719" s="70">
        <f t="shared" si="172"/>
        <v>442.90000000000003</v>
      </c>
      <c r="N719" s="70">
        <f t="shared" si="194"/>
        <v>465.04500000000007</v>
      </c>
      <c r="O719" s="36">
        <v>6.4000000000000001E-2</v>
      </c>
      <c r="P719" s="3">
        <v>1</v>
      </c>
      <c r="Q719" s="2" t="s">
        <v>370</v>
      </c>
      <c r="R719" s="5" t="s">
        <v>201</v>
      </c>
    </row>
    <row r="720" spans="1:18" x14ac:dyDescent="0.2">
      <c r="A720" s="11" t="s">
        <v>795</v>
      </c>
      <c r="B720" s="11"/>
      <c r="C720" s="3" t="s">
        <v>381</v>
      </c>
      <c r="D720" s="3" t="s">
        <v>2504</v>
      </c>
      <c r="E720" s="3">
        <v>240</v>
      </c>
      <c r="F720" s="55">
        <f t="shared" si="188"/>
        <v>254.61599999999999</v>
      </c>
      <c r="G720" s="55">
        <f t="shared" si="186"/>
        <v>267.34679999999997</v>
      </c>
      <c r="H720" s="70">
        <f t="shared" si="190"/>
        <v>280.71413999999999</v>
      </c>
      <c r="I720" s="70">
        <f t="shared" si="189"/>
        <v>286.3284228</v>
      </c>
      <c r="J720" s="70">
        <v>305</v>
      </c>
      <c r="K720" s="70">
        <f t="shared" si="192"/>
        <v>335.19499999999999</v>
      </c>
      <c r="L720" s="70">
        <f t="shared" si="193"/>
        <v>351.95474999999999</v>
      </c>
      <c r="M720" s="70">
        <f t="shared" si="172"/>
        <v>362.51339250000001</v>
      </c>
      <c r="N720" s="70">
        <f t="shared" si="194"/>
        <v>380.63906212500001</v>
      </c>
      <c r="O720" s="27">
        <v>3.2000000000000001E-2</v>
      </c>
      <c r="P720" s="3">
        <v>1</v>
      </c>
      <c r="Q720" s="11" t="s">
        <v>51</v>
      </c>
      <c r="R720" s="6" t="s">
        <v>219</v>
      </c>
    </row>
    <row r="721" spans="1:18" x14ac:dyDescent="0.2">
      <c r="A721" s="12" t="s">
        <v>796</v>
      </c>
      <c r="C721" s="1" t="s">
        <v>382</v>
      </c>
      <c r="D721" s="1" t="s">
        <v>2505</v>
      </c>
      <c r="E721" s="1">
        <v>300</v>
      </c>
      <c r="F721" s="54">
        <f t="shared" si="188"/>
        <v>318.27</v>
      </c>
      <c r="G721" s="54">
        <f t="shared" si="186"/>
        <v>334.18349999999998</v>
      </c>
      <c r="H721" s="71">
        <f t="shared" si="190"/>
        <v>350.892675</v>
      </c>
      <c r="I721" s="71">
        <f t="shared" si="189"/>
        <v>357.9105285</v>
      </c>
      <c r="J721" s="71">
        <f t="shared" ref="J721:J730" si="195">I721*1.07</f>
        <v>382.96426549500001</v>
      </c>
      <c r="K721" s="71">
        <f t="shared" si="192"/>
        <v>420.877727779005</v>
      </c>
      <c r="L721" s="71">
        <f t="shared" si="193"/>
        <v>441.92161416795528</v>
      </c>
      <c r="M721" s="71">
        <f t="shared" si="172"/>
        <v>455.17926259299395</v>
      </c>
      <c r="N721" s="71">
        <f t="shared" si="194"/>
        <v>477.93822572264366</v>
      </c>
      <c r="O721" s="21">
        <v>1.7000000000000001E-2</v>
      </c>
      <c r="P721" s="1">
        <v>1</v>
      </c>
      <c r="Q721" s="2" t="s">
        <v>831</v>
      </c>
      <c r="R721" s="6" t="s">
        <v>197</v>
      </c>
    </row>
    <row r="722" spans="1:18" x14ac:dyDescent="0.2">
      <c r="A722" s="12" t="s">
        <v>797</v>
      </c>
      <c r="C722" s="1" t="s">
        <v>381</v>
      </c>
      <c r="D722" s="1" t="s">
        <v>2444</v>
      </c>
      <c r="E722" s="1">
        <v>990</v>
      </c>
      <c r="F722" s="54">
        <f t="shared" si="188"/>
        <v>1050.2909999999999</v>
      </c>
      <c r="G722" s="54">
        <f t="shared" si="186"/>
        <v>1102.80555</v>
      </c>
      <c r="H722" s="71">
        <f t="shared" si="190"/>
        <v>1157.9458275000002</v>
      </c>
      <c r="I722" s="71">
        <f t="shared" si="189"/>
        <v>1181.1047440500001</v>
      </c>
      <c r="J722" s="71">
        <f t="shared" si="195"/>
        <v>1263.7820761335001</v>
      </c>
      <c r="K722" s="71">
        <f t="shared" si="192"/>
        <v>1388.8965016707166</v>
      </c>
      <c r="L722" s="71">
        <f t="shared" si="193"/>
        <v>1458.3413267542526</v>
      </c>
      <c r="M722" s="71">
        <f t="shared" si="172"/>
        <v>1502.0915665568803</v>
      </c>
      <c r="N722" s="71">
        <f t="shared" si="194"/>
        <v>1577.1961448847244</v>
      </c>
      <c r="O722" s="28">
        <v>2.7E-2</v>
      </c>
      <c r="P722" s="1">
        <v>1</v>
      </c>
      <c r="Q722" s="12" t="s">
        <v>49</v>
      </c>
      <c r="R722" s="6" t="s">
        <v>219</v>
      </c>
    </row>
    <row r="723" spans="1:18" x14ac:dyDescent="0.2">
      <c r="A723" s="11" t="s">
        <v>1162</v>
      </c>
      <c r="B723" s="11"/>
      <c r="C723" s="3" t="s">
        <v>978</v>
      </c>
      <c r="D723" s="3" t="s">
        <v>2444</v>
      </c>
      <c r="E723" s="3">
        <v>420</v>
      </c>
      <c r="F723" s="55">
        <f t="shared" si="188"/>
        <v>445.57799999999997</v>
      </c>
      <c r="G723" s="55">
        <f t="shared" si="186"/>
        <v>467.8569</v>
      </c>
      <c r="H723" s="70">
        <f t="shared" si="190"/>
        <v>491.24974500000002</v>
      </c>
      <c r="I723" s="70">
        <f t="shared" si="189"/>
        <v>501.07473990000005</v>
      </c>
      <c r="J723" s="70">
        <v>535</v>
      </c>
      <c r="K723" s="70">
        <v>590</v>
      </c>
      <c r="L723" s="70">
        <v>620</v>
      </c>
      <c r="M723" s="70">
        <f t="shared" si="172"/>
        <v>638.6</v>
      </c>
      <c r="N723" s="70">
        <f t="shared" si="194"/>
        <v>670.53000000000009</v>
      </c>
      <c r="O723" s="27">
        <v>6.4000000000000001E-2</v>
      </c>
      <c r="P723" s="3">
        <v>1</v>
      </c>
      <c r="Q723" s="11" t="s">
        <v>50</v>
      </c>
      <c r="R723" s="5" t="s">
        <v>219</v>
      </c>
    </row>
    <row r="724" spans="1:18" s="3" customFormat="1" x14ac:dyDescent="0.2">
      <c r="A724" s="11" t="s">
        <v>1163</v>
      </c>
      <c r="B724" s="11"/>
      <c r="C724" s="3" t="s">
        <v>383</v>
      </c>
      <c r="D724" s="3" t="s">
        <v>2445</v>
      </c>
      <c r="E724" s="3">
        <v>2100</v>
      </c>
      <c r="F724" s="55">
        <f t="shared" si="188"/>
        <v>2227.89</v>
      </c>
      <c r="G724" s="55">
        <f t="shared" si="186"/>
        <v>2339.2844999999998</v>
      </c>
      <c r="H724" s="70">
        <f t="shared" si="190"/>
        <v>2456.2487249999999</v>
      </c>
      <c r="I724" s="70">
        <f t="shared" si="189"/>
        <v>2505.3736994999999</v>
      </c>
      <c r="J724" s="70">
        <v>2650</v>
      </c>
      <c r="K724" s="70">
        <v>2900</v>
      </c>
      <c r="L724" s="70">
        <v>3040</v>
      </c>
      <c r="M724" s="70">
        <f t="shared" ref="M724:M786" si="196">L724*1.03</f>
        <v>3131.2000000000003</v>
      </c>
      <c r="N724" s="70">
        <f t="shared" si="194"/>
        <v>3287.76</v>
      </c>
      <c r="O724" s="22">
        <v>0.34899999999999998</v>
      </c>
      <c r="P724" s="3">
        <v>1</v>
      </c>
      <c r="Q724" s="4" t="s">
        <v>832</v>
      </c>
      <c r="R724" s="5" t="s">
        <v>219</v>
      </c>
    </row>
    <row r="725" spans="1:18" s="3" customFormat="1" x14ac:dyDescent="0.2">
      <c r="A725" s="11" t="s">
        <v>1164</v>
      </c>
      <c r="B725" s="11"/>
      <c r="C725" s="3" t="s">
        <v>383</v>
      </c>
      <c r="D725" s="3" t="s">
        <v>2446</v>
      </c>
      <c r="E725" s="3">
        <v>1150</v>
      </c>
      <c r="F725" s="55">
        <f t="shared" si="188"/>
        <v>1220.0349999999999</v>
      </c>
      <c r="G725" s="55">
        <f t="shared" si="186"/>
        <v>1281.03675</v>
      </c>
      <c r="H725" s="70">
        <f t="shared" si="190"/>
        <v>1345.0885875000001</v>
      </c>
      <c r="I725" s="70">
        <f t="shared" si="189"/>
        <v>1371.9903592500002</v>
      </c>
      <c r="J725" s="70">
        <v>1450</v>
      </c>
      <c r="K725" s="70">
        <v>1590</v>
      </c>
      <c r="L725" s="70">
        <v>1650</v>
      </c>
      <c r="M725" s="70">
        <f t="shared" si="196"/>
        <v>1699.5</v>
      </c>
      <c r="N725" s="70">
        <f t="shared" si="194"/>
        <v>1784.4750000000001</v>
      </c>
      <c r="O725" s="22">
        <v>0.16900000000000001</v>
      </c>
      <c r="P725" s="3">
        <v>1</v>
      </c>
      <c r="Q725" s="4" t="s">
        <v>833</v>
      </c>
      <c r="R725" s="5" t="s">
        <v>219</v>
      </c>
    </row>
    <row r="726" spans="1:18" x14ac:dyDescent="0.2">
      <c r="A726" s="11" t="s">
        <v>2246</v>
      </c>
      <c r="B726" s="11"/>
      <c r="C726" s="3" t="s">
        <v>384</v>
      </c>
      <c r="D726" s="3" t="s">
        <v>2444</v>
      </c>
      <c r="E726" s="3">
        <v>295</v>
      </c>
      <c r="F726" s="55">
        <f t="shared" si="188"/>
        <v>312.96549999999996</v>
      </c>
      <c r="G726" s="55">
        <f t="shared" si="186"/>
        <v>328.61377499999998</v>
      </c>
      <c r="H726" s="70">
        <f t="shared" si="190"/>
        <v>345.04446374999998</v>
      </c>
      <c r="I726" s="70">
        <f t="shared" si="189"/>
        <v>351.94535302499997</v>
      </c>
      <c r="J726" s="70">
        <v>375</v>
      </c>
      <c r="K726" s="70">
        <v>410</v>
      </c>
      <c r="L726" s="70">
        <v>430</v>
      </c>
      <c r="M726" s="70">
        <f t="shared" si="196"/>
        <v>442.90000000000003</v>
      </c>
      <c r="N726" s="70">
        <f t="shared" si="194"/>
        <v>465.04500000000007</v>
      </c>
      <c r="O726" s="22">
        <v>2.1999999999999999E-2</v>
      </c>
      <c r="P726" s="3">
        <v>1</v>
      </c>
      <c r="Q726" s="4" t="s">
        <v>834</v>
      </c>
      <c r="R726" s="5" t="s">
        <v>201</v>
      </c>
    </row>
    <row r="727" spans="1:18" x14ac:dyDescent="0.2">
      <c r="A727" s="12" t="s">
        <v>2247</v>
      </c>
      <c r="C727" s="1" t="s">
        <v>1920</v>
      </c>
      <c r="D727" s="1" t="s">
        <v>2444</v>
      </c>
      <c r="E727" s="1">
        <v>580</v>
      </c>
      <c r="F727" s="54">
        <f t="shared" si="188"/>
        <v>615.322</v>
      </c>
      <c r="G727" s="54">
        <f t="shared" si="186"/>
        <v>646.08810000000005</v>
      </c>
      <c r="H727" s="71">
        <f t="shared" si="190"/>
        <v>678.39250500000014</v>
      </c>
      <c r="I727" s="71">
        <f t="shared" si="189"/>
        <v>691.96035510000013</v>
      </c>
      <c r="J727" s="71">
        <f t="shared" si="195"/>
        <v>740.39757995700018</v>
      </c>
      <c r="K727" s="71">
        <f t="shared" si="192"/>
        <v>813.69694037274314</v>
      </c>
      <c r="L727" s="71">
        <f t="shared" si="193"/>
        <v>854.38178739138039</v>
      </c>
      <c r="M727" s="71">
        <f t="shared" si="196"/>
        <v>880.01324101312184</v>
      </c>
      <c r="N727" s="71">
        <f t="shared" si="194"/>
        <v>924.013903063778</v>
      </c>
      <c r="O727" s="21">
        <v>3.5999999999999997E-2</v>
      </c>
      <c r="P727" s="1">
        <v>1</v>
      </c>
      <c r="Q727" s="2" t="s">
        <v>835</v>
      </c>
      <c r="R727" s="6" t="s">
        <v>201</v>
      </c>
    </row>
    <row r="728" spans="1:18" x14ac:dyDescent="0.2">
      <c r="A728" s="11" t="s">
        <v>1253</v>
      </c>
      <c r="B728" s="11"/>
      <c r="C728" s="3" t="s">
        <v>1254</v>
      </c>
      <c r="D728" s="3" t="s">
        <v>1255</v>
      </c>
      <c r="E728" s="3">
        <v>590</v>
      </c>
      <c r="F728" s="55">
        <f t="shared" si="188"/>
        <v>625.93099999999993</v>
      </c>
      <c r="G728" s="55">
        <f t="shared" si="186"/>
        <v>657.22754999999995</v>
      </c>
      <c r="H728" s="70">
        <f t="shared" si="190"/>
        <v>690.08892749999995</v>
      </c>
      <c r="I728" s="70">
        <f t="shared" si="189"/>
        <v>703.89070604999995</v>
      </c>
      <c r="J728" s="70">
        <v>750</v>
      </c>
      <c r="K728" s="70">
        <v>825</v>
      </c>
      <c r="L728" s="70">
        <v>860</v>
      </c>
      <c r="M728" s="70">
        <f t="shared" si="196"/>
        <v>885.80000000000007</v>
      </c>
      <c r="N728" s="70">
        <f t="shared" si="194"/>
        <v>930.09000000000015</v>
      </c>
      <c r="O728" s="22">
        <v>0.17299999999999996</v>
      </c>
      <c r="P728" s="3">
        <v>1</v>
      </c>
      <c r="Q728" s="4" t="s">
        <v>1256</v>
      </c>
      <c r="R728" s="5" t="s">
        <v>200</v>
      </c>
    </row>
    <row r="729" spans="1:18" x14ac:dyDescent="0.2">
      <c r="A729" s="11" t="s">
        <v>1257</v>
      </c>
      <c r="B729" s="11"/>
      <c r="C729" s="3" t="s">
        <v>1254</v>
      </c>
      <c r="D729" s="3" t="s">
        <v>1258</v>
      </c>
      <c r="E729" s="3">
        <v>515</v>
      </c>
      <c r="F729" s="55">
        <f t="shared" si="188"/>
        <v>546.36349999999993</v>
      </c>
      <c r="G729" s="55">
        <f t="shared" si="186"/>
        <v>573.68167499999993</v>
      </c>
      <c r="H729" s="70">
        <f t="shared" si="190"/>
        <v>602.36575874999994</v>
      </c>
      <c r="I729" s="70">
        <f t="shared" si="189"/>
        <v>614.41307392499994</v>
      </c>
      <c r="J729" s="70">
        <v>650</v>
      </c>
      <c r="K729" s="70">
        <v>710</v>
      </c>
      <c r="L729" s="70">
        <v>740</v>
      </c>
      <c r="M729" s="70">
        <f t="shared" si="196"/>
        <v>762.2</v>
      </c>
      <c r="N729" s="70">
        <f t="shared" si="194"/>
        <v>800.31000000000006</v>
      </c>
      <c r="O729" s="22">
        <v>0.12</v>
      </c>
      <c r="P729" s="3">
        <v>1</v>
      </c>
      <c r="Q729" s="4" t="s">
        <v>1259</v>
      </c>
      <c r="R729" s="5" t="s">
        <v>203</v>
      </c>
    </row>
    <row r="730" spans="1:18" s="3" customFormat="1" x14ac:dyDescent="0.2">
      <c r="A730" s="12" t="s">
        <v>1260</v>
      </c>
      <c r="B730" s="12"/>
      <c r="C730" s="1" t="s">
        <v>1254</v>
      </c>
      <c r="D730" s="1" t="s">
        <v>1261</v>
      </c>
      <c r="E730" s="1">
        <v>850</v>
      </c>
      <c r="F730" s="54">
        <f t="shared" si="188"/>
        <v>901.76499999999999</v>
      </c>
      <c r="G730" s="54">
        <f t="shared" si="186"/>
        <v>946.85325</v>
      </c>
      <c r="H730" s="71">
        <f t="shared" si="190"/>
        <v>994.19591250000008</v>
      </c>
      <c r="I730" s="71">
        <f t="shared" si="189"/>
        <v>1014.07983075</v>
      </c>
      <c r="J730" s="71">
        <f t="shared" si="195"/>
        <v>1085.0654189025001</v>
      </c>
      <c r="K730" s="71">
        <f t="shared" si="192"/>
        <v>1192.4868953738476</v>
      </c>
      <c r="L730" s="71">
        <f t="shared" si="193"/>
        <v>1252.1112401425401</v>
      </c>
      <c r="M730" s="71">
        <f t="shared" si="196"/>
        <v>1289.6745773468162</v>
      </c>
      <c r="N730" s="71">
        <f t="shared" si="194"/>
        <v>1354.1583062141572</v>
      </c>
      <c r="O730" s="21">
        <v>8.1000000000000003E-2</v>
      </c>
      <c r="P730" s="1">
        <v>1</v>
      </c>
      <c r="Q730" s="2" t="s">
        <v>1262</v>
      </c>
      <c r="R730" s="6" t="s">
        <v>219</v>
      </c>
    </row>
    <row r="731" spans="1:18" s="3" customFormat="1" x14ac:dyDescent="0.2">
      <c r="A731" s="11" t="s">
        <v>1263</v>
      </c>
      <c r="B731" s="11"/>
      <c r="C731" s="3" t="s">
        <v>1254</v>
      </c>
      <c r="D731" s="3" t="s">
        <v>1264</v>
      </c>
      <c r="E731" s="3">
        <v>365</v>
      </c>
      <c r="F731" s="55">
        <f t="shared" si="188"/>
        <v>387.2285</v>
      </c>
      <c r="G731" s="55">
        <f t="shared" si="186"/>
        <v>406.58992499999999</v>
      </c>
      <c r="H731" s="70">
        <f t="shared" si="190"/>
        <v>426.91942125000003</v>
      </c>
      <c r="I731" s="70">
        <f t="shared" si="189"/>
        <v>435.45780967500002</v>
      </c>
      <c r="J731" s="70">
        <v>460</v>
      </c>
      <c r="K731" s="70">
        <v>505</v>
      </c>
      <c r="L731" s="70">
        <v>530</v>
      </c>
      <c r="M731" s="70">
        <f t="shared" si="196"/>
        <v>545.9</v>
      </c>
      <c r="N731" s="70">
        <f t="shared" si="194"/>
        <v>573.19500000000005</v>
      </c>
      <c r="O731" s="22">
        <v>5.5E-2</v>
      </c>
      <c r="P731" s="3">
        <v>1</v>
      </c>
      <c r="Q731" s="4" t="s">
        <v>1265</v>
      </c>
      <c r="R731" s="5" t="s">
        <v>197</v>
      </c>
    </row>
    <row r="732" spans="1:18" s="3" customFormat="1" x14ac:dyDescent="0.2">
      <c r="A732" s="12" t="s">
        <v>247</v>
      </c>
      <c r="B732" s="12"/>
      <c r="C732" s="1" t="s">
        <v>1756</v>
      </c>
      <c r="D732" s="1" t="s">
        <v>1757</v>
      </c>
      <c r="E732" s="1">
        <v>950</v>
      </c>
      <c r="F732" s="54">
        <f t="shared" si="188"/>
        <v>1007.8549999999999</v>
      </c>
      <c r="G732" s="54">
        <f t="shared" si="186"/>
        <v>1058.24775</v>
      </c>
      <c r="H732" s="71">
        <f t="shared" si="190"/>
        <v>1111.1601375</v>
      </c>
      <c r="I732" s="71">
        <f t="shared" si="189"/>
        <v>1133.3833402499999</v>
      </c>
      <c r="J732" s="71">
        <f>I732*1.05</f>
        <v>1190.0525072625001</v>
      </c>
      <c r="K732" s="71">
        <f t="shared" si="192"/>
        <v>1307.8677054814875</v>
      </c>
      <c r="L732" s="71">
        <f>K732*1.12</f>
        <v>1464.8118301392662</v>
      </c>
      <c r="M732" s="71">
        <f t="shared" si="196"/>
        <v>1508.7561850434442</v>
      </c>
      <c r="N732" s="71">
        <f t="shared" si="194"/>
        <v>1584.1939942956164</v>
      </c>
      <c r="O732" s="21">
        <v>0.218</v>
      </c>
      <c r="P732" s="1">
        <v>1</v>
      </c>
      <c r="Q732" s="2" t="s">
        <v>1758</v>
      </c>
      <c r="R732" s="6" t="s">
        <v>174</v>
      </c>
    </row>
    <row r="733" spans="1:18" s="3" customFormat="1" x14ac:dyDescent="0.2">
      <c r="A733" s="12" t="s">
        <v>2102</v>
      </c>
      <c r="B733" s="12"/>
      <c r="C733" s="1" t="s">
        <v>2105</v>
      </c>
      <c r="D733" s="1" t="s">
        <v>2106</v>
      </c>
      <c r="E733" s="1">
        <v>445</v>
      </c>
      <c r="F733" s="54">
        <f t="shared" si="188"/>
        <v>472.10049999999995</v>
      </c>
      <c r="G733" s="54">
        <f t="shared" si="186"/>
        <v>495.70552499999997</v>
      </c>
      <c r="H733" s="71">
        <f t="shared" si="190"/>
        <v>520.49080125</v>
      </c>
      <c r="I733" s="71">
        <f t="shared" si="189"/>
        <v>530.90061727500006</v>
      </c>
      <c r="J733" s="71">
        <f t="shared" ref="J733:J774" si="197">I733*1.05</f>
        <v>557.44564813875013</v>
      </c>
      <c r="K733" s="71">
        <f t="shared" si="192"/>
        <v>612.63276730448638</v>
      </c>
      <c r="L733" s="71">
        <f t="shared" si="193"/>
        <v>643.26440566971075</v>
      </c>
      <c r="M733" s="71">
        <f t="shared" si="196"/>
        <v>662.56233783980213</v>
      </c>
      <c r="N733" s="71">
        <f t="shared" si="194"/>
        <v>695.69045473179222</v>
      </c>
      <c r="O733" s="21">
        <v>0.09</v>
      </c>
      <c r="P733" s="1">
        <v>1</v>
      </c>
      <c r="Q733" s="2" t="s">
        <v>735</v>
      </c>
      <c r="R733" s="6" t="s">
        <v>219</v>
      </c>
    </row>
    <row r="734" spans="1:18" s="3" customFormat="1" x14ac:dyDescent="0.2">
      <c r="A734" s="12" t="s">
        <v>2103</v>
      </c>
      <c r="B734" s="12"/>
      <c r="C734" s="1" t="s">
        <v>2107</v>
      </c>
      <c r="D734" s="1" t="s">
        <v>2106</v>
      </c>
      <c r="E734" s="1">
        <v>210</v>
      </c>
      <c r="F734" s="54">
        <f t="shared" si="188"/>
        <v>222.78899999999999</v>
      </c>
      <c r="G734" s="54">
        <f t="shared" si="186"/>
        <v>233.92845</v>
      </c>
      <c r="H734" s="71">
        <f t="shared" si="190"/>
        <v>245.62487250000001</v>
      </c>
      <c r="I734" s="71">
        <f t="shared" si="189"/>
        <v>250.53736995000003</v>
      </c>
      <c r="J734" s="71">
        <f t="shared" si="197"/>
        <v>263.06423844750003</v>
      </c>
      <c r="K734" s="71">
        <f t="shared" si="192"/>
        <v>289.10759805380252</v>
      </c>
      <c r="L734" s="71">
        <f t="shared" si="193"/>
        <v>303.56297795649266</v>
      </c>
      <c r="M734" s="71">
        <f t="shared" si="196"/>
        <v>312.66986729518743</v>
      </c>
      <c r="N734" s="71">
        <f t="shared" si="194"/>
        <v>328.3033606599468</v>
      </c>
      <c r="O734" s="21">
        <v>3.0000000000000001E-3</v>
      </c>
      <c r="P734" s="1">
        <v>1</v>
      </c>
      <c r="Q734" s="2" t="s">
        <v>736</v>
      </c>
      <c r="R734" s="6" t="s">
        <v>219</v>
      </c>
    </row>
    <row r="735" spans="1:18" s="3" customFormat="1" x14ac:dyDescent="0.2">
      <c r="A735" s="12" t="s">
        <v>2104</v>
      </c>
      <c r="B735" s="12"/>
      <c r="C735" s="1" t="s">
        <v>2108</v>
      </c>
      <c r="D735" s="1" t="s">
        <v>2106</v>
      </c>
      <c r="E735" s="1">
        <v>85</v>
      </c>
      <c r="F735" s="54">
        <f t="shared" si="188"/>
        <v>90.17649999999999</v>
      </c>
      <c r="G735" s="54">
        <f t="shared" si="186"/>
        <v>94.685324999999992</v>
      </c>
      <c r="H735" s="71">
        <f t="shared" si="190"/>
        <v>99.419591249999996</v>
      </c>
      <c r="I735" s="71">
        <f t="shared" si="189"/>
        <v>101.407983075</v>
      </c>
      <c r="J735" s="71">
        <f t="shared" si="197"/>
        <v>106.47838222875001</v>
      </c>
      <c r="K735" s="71">
        <f t="shared" si="192"/>
        <v>117.01974206939626</v>
      </c>
      <c r="L735" s="71">
        <f t="shared" si="193"/>
        <v>122.87072917286608</v>
      </c>
      <c r="M735" s="71">
        <f t="shared" si="196"/>
        <v>126.55685104805207</v>
      </c>
      <c r="N735" s="71">
        <f t="shared" si="194"/>
        <v>132.88469360045468</v>
      </c>
      <c r="O735" s="21">
        <v>2.1999999999999999E-2</v>
      </c>
      <c r="P735" s="1">
        <v>1</v>
      </c>
      <c r="Q735" s="2" t="s">
        <v>737</v>
      </c>
      <c r="R735" s="6" t="s">
        <v>219</v>
      </c>
    </row>
    <row r="736" spans="1:18" s="3" customFormat="1" x14ac:dyDescent="0.2">
      <c r="A736" s="12" t="s">
        <v>1759</v>
      </c>
      <c r="B736" s="12"/>
      <c r="C736" s="1" t="s">
        <v>1760</v>
      </c>
      <c r="D736" s="1" t="s">
        <v>1761</v>
      </c>
      <c r="E736" s="1">
        <v>1170</v>
      </c>
      <c r="F736" s="54">
        <f t="shared" si="188"/>
        <v>1241.2529999999999</v>
      </c>
      <c r="G736" s="54">
        <f t="shared" si="186"/>
        <v>1303.31565</v>
      </c>
      <c r="H736" s="71">
        <f t="shared" si="190"/>
        <v>1368.4814325</v>
      </c>
      <c r="I736" s="71">
        <f t="shared" si="189"/>
        <v>1395.8510611500001</v>
      </c>
      <c r="J736" s="71">
        <f t="shared" si="197"/>
        <v>1465.6436142075001</v>
      </c>
      <c r="K736" s="71">
        <f t="shared" si="192"/>
        <v>1610.7423320140426</v>
      </c>
      <c r="L736" s="71">
        <f t="shared" si="193"/>
        <v>1691.2794486147448</v>
      </c>
      <c r="M736" s="71">
        <f t="shared" si="196"/>
        <v>1742.017832073187</v>
      </c>
      <c r="N736" s="71">
        <f t="shared" si="194"/>
        <v>1829.1187236768465</v>
      </c>
      <c r="O736" s="21">
        <v>0.23899999999999999</v>
      </c>
      <c r="P736" s="1">
        <v>1</v>
      </c>
      <c r="Q736" s="2" t="s">
        <v>1762</v>
      </c>
      <c r="R736" s="6" t="s">
        <v>783</v>
      </c>
    </row>
    <row r="737" spans="1:18" s="3" customFormat="1" x14ac:dyDescent="0.2">
      <c r="A737" s="12" t="s">
        <v>1763</v>
      </c>
      <c r="B737" s="12"/>
      <c r="C737" s="1" t="s">
        <v>1764</v>
      </c>
      <c r="D737" s="1" t="s">
        <v>1765</v>
      </c>
      <c r="E737" s="1">
        <v>1090</v>
      </c>
      <c r="F737" s="54">
        <f t="shared" si="188"/>
        <v>1156.3809999999999</v>
      </c>
      <c r="G737" s="54">
        <f t="shared" si="186"/>
        <v>1214.2000499999999</v>
      </c>
      <c r="H737" s="71">
        <f t="shared" si="190"/>
        <v>1274.9100524999999</v>
      </c>
      <c r="I737" s="71">
        <f t="shared" si="189"/>
        <v>1300.4082535499999</v>
      </c>
      <c r="J737" s="71">
        <f t="shared" si="197"/>
        <v>1365.4286662274999</v>
      </c>
      <c r="K737" s="71">
        <f t="shared" si="192"/>
        <v>1500.6061041840223</v>
      </c>
      <c r="L737" s="71">
        <f t="shared" si="193"/>
        <v>1575.6364093932236</v>
      </c>
      <c r="M737" s="71">
        <f t="shared" si="196"/>
        <v>1622.9055016750203</v>
      </c>
      <c r="N737" s="71">
        <f t="shared" si="194"/>
        <v>1704.0507767587715</v>
      </c>
      <c r="O737" s="21">
        <v>0.17800000000000002</v>
      </c>
      <c r="P737" s="1">
        <v>1</v>
      </c>
      <c r="Q737" s="2" t="s">
        <v>1766</v>
      </c>
      <c r="R737" s="6" t="s">
        <v>206</v>
      </c>
    </row>
    <row r="738" spans="1:18" s="3" customFormat="1" x14ac:dyDescent="0.2">
      <c r="A738" s="12" t="s">
        <v>1767</v>
      </c>
      <c r="B738" s="12"/>
      <c r="C738" s="1" t="s">
        <v>1768</v>
      </c>
      <c r="D738" s="1" t="s">
        <v>1761</v>
      </c>
      <c r="E738" s="1">
        <v>1910</v>
      </c>
      <c r="F738" s="54">
        <f t="shared" si="188"/>
        <v>2026.319</v>
      </c>
      <c r="G738" s="54">
        <f t="shared" si="186"/>
        <v>2127.6349500000001</v>
      </c>
      <c r="H738" s="71">
        <f t="shared" si="190"/>
        <v>2234.0166975000002</v>
      </c>
      <c r="I738" s="71">
        <f t="shared" si="189"/>
        <v>2278.6970314500004</v>
      </c>
      <c r="J738" s="71">
        <f t="shared" si="197"/>
        <v>2392.6318830225005</v>
      </c>
      <c r="K738" s="71">
        <f t="shared" si="192"/>
        <v>2629.5024394417278</v>
      </c>
      <c r="L738" s="71">
        <f t="shared" si="193"/>
        <v>2760.9775614138143</v>
      </c>
      <c r="M738" s="71">
        <f t="shared" si="196"/>
        <v>2843.8068882562288</v>
      </c>
      <c r="N738" s="71">
        <f t="shared" si="194"/>
        <v>2985.9972326690404</v>
      </c>
      <c r="O738" s="21">
        <v>0.44299999999999995</v>
      </c>
      <c r="P738" s="1">
        <v>1</v>
      </c>
      <c r="Q738" s="2" t="s">
        <v>1769</v>
      </c>
      <c r="R738" s="6" t="s">
        <v>206</v>
      </c>
    </row>
    <row r="739" spans="1:18" s="3" customFormat="1" x14ac:dyDescent="0.2">
      <c r="A739" s="12" t="s">
        <v>1770</v>
      </c>
      <c r="B739" s="12"/>
      <c r="C739" s="1" t="s">
        <v>1771</v>
      </c>
      <c r="D739" s="1" t="s">
        <v>1772</v>
      </c>
      <c r="E739" s="1">
        <v>960</v>
      </c>
      <c r="F739" s="54">
        <f t="shared" si="188"/>
        <v>1018.4639999999999</v>
      </c>
      <c r="G739" s="54">
        <f t="shared" si="186"/>
        <v>1069.3871999999999</v>
      </c>
      <c r="H739" s="71">
        <f t="shared" si="190"/>
        <v>1122.8565599999999</v>
      </c>
      <c r="I739" s="71">
        <f t="shared" si="189"/>
        <v>1145.3136912</v>
      </c>
      <c r="J739" s="71">
        <f t="shared" si="197"/>
        <v>1202.5793757599999</v>
      </c>
      <c r="K739" s="71">
        <f t="shared" si="192"/>
        <v>1321.6347339602398</v>
      </c>
      <c r="L739" s="71">
        <f t="shared" si="193"/>
        <v>1387.7164706582519</v>
      </c>
      <c r="M739" s="71">
        <f t="shared" si="196"/>
        <v>1429.3479647779996</v>
      </c>
      <c r="N739" s="71">
        <f t="shared" si="194"/>
        <v>1500.8153630168995</v>
      </c>
      <c r="O739" s="21">
        <v>0.218</v>
      </c>
      <c r="P739" s="1">
        <v>1</v>
      </c>
      <c r="Q739" s="2" t="s">
        <v>1773</v>
      </c>
      <c r="R739" s="6" t="s">
        <v>174</v>
      </c>
    </row>
    <row r="740" spans="1:18" s="3" customFormat="1" x14ac:dyDescent="0.2">
      <c r="A740" s="9" t="s">
        <v>863</v>
      </c>
      <c r="B740" s="9"/>
      <c r="C740" s="7" t="s">
        <v>2165</v>
      </c>
      <c r="D740" s="7" t="s">
        <v>2166</v>
      </c>
      <c r="E740" s="1">
        <v>1270</v>
      </c>
      <c r="F740" s="54">
        <f t="shared" si="188"/>
        <v>1347.3429999999998</v>
      </c>
      <c r="G740" s="54">
        <f t="shared" si="186"/>
        <v>1414.7101499999999</v>
      </c>
      <c r="H740" s="71">
        <f t="shared" si="190"/>
        <v>1485.4456574999999</v>
      </c>
      <c r="I740" s="71">
        <f t="shared" si="189"/>
        <v>1515.1545706499999</v>
      </c>
      <c r="J740" s="71">
        <f t="shared" si="197"/>
        <v>1590.9122991825</v>
      </c>
      <c r="K740" s="71">
        <f t="shared" si="192"/>
        <v>1748.4126168015675</v>
      </c>
      <c r="L740" s="71">
        <f t="shared" si="193"/>
        <v>1835.833247641646</v>
      </c>
      <c r="M740" s="71">
        <f t="shared" si="196"/>
        <v>1890.9082450708954</v>
      </c>
      <c r="N740" s="71">
        <f t="shared" si="194"/>
        <v>1985.4536573244402</v>
      </c>
      <c r="O740" s="21">
        <v>5.6000000000000008E-2</v>
      </c>
      <c r="P740" s="1">
        <v>1</v>
      </c>
      <c r="Q740" s="2" t="s">
        <v>864</v>
      </c>
      <c r="R740" s="6" t="s">
        <v>219</v>
      </c>
    </row>
    <row r="741" spans="1:18" s="3" customFormat="1" x14ac:dyDescent="0.2">
      <c r="A741" s="11" t="s">
        <v>1774</v>
      </c>
      <c r="B741" s="11"/>
      <c r="C741" s="3" t="s">
        <v>267</v>
      </c>
      <c r="D741" s="3" t="s">
        <v>442</v>
      </c>
      <c r="E741" s="3">
        <v>590</v>
      </c>
      <c r="F741" s="55">
        <f t="shared" si="188"/>
        <v>625.93099999999993</v>
      </c>
      <c r="G741" s="55">
        <f t="shared" si="186"/>
        <v>657.22754999999995</v>
      </c>
      <c r="H741" s="70">
        <f t="shared" si="190"/>
        <v>690.08892749999995</v>
      </c>
      <c r="I741" s="70">
        <f t="shared" si="189"/>
        <v>703.89070604999995</v>
      </c>
      <c r="J741" s="70">
        <v>750</v>
      </c>
      <c r="K741" s="70">
        <v>825</v>
      </c>
      <c r="L741" s="70">
        <v>860</v>
      </c>
      <c r="M741" s="70">
        <f t="shared" si="196"/>
        <v>885.80000000000007</v>
      </c>
      <c r="N741" s="70">
        <f t="shared" si="194"/>
        <v>930.09000000000015</v>
      </c>
      <c r="O741" s="22">
        <v>0.17399999999999999</v>
      </c>
      <c r="P741" s="3">
        <v>1</v>
      </c>
      <c r="Q741" s="4" t="s">
        <v>443</v>
      </c>
      <c r="R741" s="5" t="s">
        <v>200</v>
      </c>
    </row>
    <row r="742" spans="1:18" x14ac:dyDescent="0.2">
      <c r="A742" s="9" t="s">
        <v>865</v>
      </c>
      <c r="B742" s="9"/>
      <c r="C742" s="7" t="s">
        <v>2168</v>
      </c>
      <c r="D742" s="7" t="s">
        <v>2167</v>
      </c>
      <c r="E742" s="1">
        <v>770</v>
      </c>
      <c r="F742" s="54">
        <f t="shared" si="188"/>
        <v>816.89299999999992</v>
      </c>
      <c r="G742" s="54">
        <f t="shared" si="186"/>
        <v>857.73764999999992</v>
      </c>
      <c r="H742" s="71">
        <f t="shared" si="190"/>
        <v>900.62453249999999</v>
      </c>
      <c r="I742" s="71">
        <f t="shared" si="189"/>
        <v>918.63702315</v>
      </c>
      <c r="J742" s="71">
        <f t="shared" si="197"/>
        <v>964.5688743075001</v>
      </c>
      <c r="K742" s="71">
        <f t="shared" si="192"/>
        <v>1060.0611928639426</v>
      </c>
      <c r="L742" s="71">
        <f t="shared" si="193"/>
        <v>1113.0642525071398</v>
      </c>
      <c r="M742" s="71">
        <f t="shared" si="196"/>
        <v>1146.456180082354</v>
      </c>
      <c r="N742" s="71">
        <f t="shared" si="194"/>
        <v>1203.7789890864717</v>
      </c>
      <c r="O742" s="21">
        <v>0.14299999999999999</v>
      </c>
      <c r="P742" s="1">
        <v>1</v>
      </c>
      <c r="Q742" s="2" t="s">
        <v>866</v>
      </c>
      <c r="R742" s="6" t="s">
        <v>219</v>
      </c>
    </row>
    <row r="743" spans="1:18" s="3" customFormat="1" x14ac:dyDescent="0.2">
      <c r="A743" s="11" t="s">
        <v>2488</v>
      </c>
      <c r="B743" s="11"/>
      <c r="C743" s="3" t="s">
        <v>2491</v>
      </c>
      <c r="D743" s="3" t="s">
        <v>2496</v>
      </c>
      <c r="E743" s="3">
        <v>1115</v>
      </c>
      <c r="F743" s="55">
        <f t="shared" si="188"/>
        <v>1182.9034999999999</v>
      </c>
      <c r="G743" s="55">
        <f t="shared" si="186"/>
        <v>1242.048675</v>
      </c>
      <c r="H743" s="70">
        <f t="shared" si="190"/>
        <v>1304.15110875</v>
      </c>
      <c r="I743" s="70">
        <f t="shared" si="189"/>
        <v>1330.234130925</v>
      </c>
      <c r="J743" s="70">
        <v>1420</v>
      </c>
      <c r="K743" s="70">
        <v>1560</v>
      </c>
      <c r="L743" s="70">
        <v>1630</v>
      </c>
      <c r="M743" s="70">
        <f t="shared" si="196"/>
        <v>1678.9</v>
      </c>
      <c r="N743" s="70">
        <f t="shared" si="194"/>
        <v>1762.8450000000003</v>
      </c>
      <c r="O743" s="22">
        <v>0.17599999999999999</v>
      </c>
      <c r="P743" s="3">
        <v>1</v>
      </c>
      <c r="Q743" s="4" t="s">
        <v>2492</v>
      </c>
      <c r="R743" s="5" t="s">
        <v>205</v>
      </c>
    </row>
    <row r="744" spans="1:18" s="3" customFormat="1" x14ac:dyDescent="0.2">
      <c r="A744" s="11" t="s">
        <v>2489</v>
      </c>
      <c r="B744" s="11"/>
      <c r="C744" s="3" t="s">
        <v>2491</v>
      </c>
      <c r="E744" s="3">
        <v>780</v>
      </c>
      <c r="F744" s="55">
        <f t="shared" si="188"/>
        <v>827.50199999999995</v>
      </c>
      <c r="G744" s="55">
        <f t="shared" si="186"/>
        <v>868.87710000000004</v>
      </c>
      <c r="H744" s="70">
        <f t="shared" si="190"/>
        <v>912.32095500000003</v>
      </c>
      <c r="I744" s="70">
        <f t="shared" si="189"/>
        <v>930.56737410000005</v>
      </c>
      <c r="J744" s="70">
        <v>995</v>
      </c>
      <c r="K744" s="70">
        <v>1090</v>
      </c>
      <c r="L744" s="70">
        <v>1140</v>
      </c>
      <c r="M744" s="70">
        <f t="shared" si="196"/>
        <v>1174.2</v>
      </c>
      <c r="N744" s="70">
        <f t="shared" si="194"/>
        <v>1232.9100000000001</v>
      </c>
      <c r="O744" s="22">
        <v>0.18</v>
      </c>
      <c r="P744" s="3">
        <v>1</v>
      </c>
      <c r="Q744" s="4" t="s">
        <v>2493</v>
      </c>
      <c r="R744" s="5" t="s">
        <v>205</v>
      </c>
    </row>
    <row r="745" spans="1:18" s="3" customFormat="1" x14ac:dyDescent="0.2">
      <c r="A745" s="11" t="s">
        <v>2490</v>
      </c>
      <c r="B745" s="11"/>
      <c r="C745" s="3" t="s">
        <v>2495</v>
      </c>
      <c r="E745" s="3">
        <v>625</v>
      </c>
      <c r="F745" s="55">
        <f t="shared" si="188"/>
        <v>663.0625</v>
      </c>
      <c r="G745" s="55">
        <f t="shared" si="186"/>
        <v>696.21562500000005</v>
      </c>
      <c r="H745" s="70">
        <f t="shared" si="190"/>
        <v>731.02640625000004</v>
      </c>
      <c r="I745" s="70">
        <f t="shared" si="189"/>
        <v>745.646934375</v>
      </c>
      <c r="J745" s="70">
        <v>795</v>
      </c>
      <c r="K745" s="70">
        <v>875</v>
      </c>
      <c r="L745" s="70">
        <v>920</v>
      </c>
      <c r="M745" s="70">
        <f t="shared" si="196"/>
        <v>947.6</v>
      </c>
      <c r="N745" s="70">
        <f t="shared" si="194"/>
        <v>994.98</v>
      </c>
      <c r="O745" s="22">
        <v>9.3000000000000013E-2</v>
      </c>
      <c r="P745" s="3">
        <v>1</v>
      </c>
      <c r="Q745" s="4" t="s">
        <v>2494</v>
      </c>
      <c r="R745" s="5" t="s">
        <v>204</v>
      </c>
    </row>
    <row r="746" spans="1:18" x14ac:dyDescent="0.2">
      <c r="A746" s="12" t="s">
        <v>1542</v>
      </c>
      <c r="C746" s="1" t="s">
        <v>1543</v>
      </c>
      <c r="E746" s="1">
        <v>1450</v>
      </c>
      <c r="F746" s="54">
        <f t="shared" si="188"/>
        <v>1538.3049999999998</v>
      </c>
      <c r="G746" s="54">
        <f t="shared" si="186"/>
        <v>1615.2202499999999</v>
      </c>
      <c r="H746" s="71">
        <f t="shared" si="190"/>
        <v>1695.9812625</v>
      </c>
      <c r="I746" s="71">
        <f t="shared" si="189"/>
        <v>1729.90088775</v>
      </c>
      <c r="J746" s="71">
        <f t="shared" si="197"/>
        <v>1816.3959321375</v>
      </c>
      <c r="K746" s="71">
        <f t="shared" si="192"/>
        <v>1996.2191294191125</v>
      </c>
      <c r="L746" s="71">
        <f t="shared" si="193"/>
        <v>2096.0300858900682</v>
      </c>
      <c r="M746" s="71">
        <f t="shared" si="196"/>
        <v>2158.9109884667705</v>
      </c>
      <c r="N746" s="71">
        <f t="shared" si="194"/>
        <v>2266.8565378901089</v>
      </c>
      <c r="O746" s="21">
        <v>5.800000000000001E-2</v>
      </c>
      <c r="P746" s="1">
        <v>1</v>
      </c>
      <c r="Q746" s="2" t="s">
        <v>1544</v>
      </c>
      <c r="R746" s="6" t="s">
        <v>219</v>
      </c>
    </row>
    <row r="747" spans="1:18" s="3" customFormat="1" x14ac:dyDescent="0.2">
      <c r="A747" s="11" t="s">
        <v>1579</v>
      </c>
      <c r="B747" s="11"/>
      <c r="C747" s="3" t="s">
        <v>1585</v>
      </c>
      <c r="D747" s="3" t="s">
        <v>248</v>
      </c>
      <c r="E747" s="3">
        <v>1270</v>
      </c>
      <c r="F747" s="55">
        <f t="shared" si="188"/>
        <v>1347.3429999999998</v>
      </c>
      <c r="G747" s="55">
        <f t="shared" si="186"/>
        <v>1414.7101499999999</v>
      </c>
      <c r="H747" s="70">
        <f t="shared" si="190"/>
        <v>1485.4456574999999</v>
      </c>
      <c r="I747" s="70">
        <f t="shared" si="189"/>
        <v>1515.1545706499999</v>
      </c>
      <c r="J747" s="70">
        <v>1600</v>
      </c>
      <c r="K747" s="70">
        <v>1750</v>
      </c>
      <c r="L747" s="70">
        <v>1830</v>
      </c>
      <c r="M747" s="70">
        <f t="shared" si="196"/>
        <v>1884.9</v>
      </c>
      <c r="N747" s="70">
        <f t="shared" si="194"/>
        <v>1979.1450000000002</v>
      </c>
      <c r="O747" s="22">
        <v>0.221</v>
      </c>
      <c r="P747" s="3">
        <v>1</v>
      </c>
      <c r="Q747" s="4" t="s">
        <v>1581</v>
      </c>
      <c r="R747" s="5" t="s">
        <v>174</v>
      </c>
    </row>
    <row r="748" spans="1:18" s="3" customFormat="1" x14ac:dyDescent="0.2">
      <c r="A748" s="11" t="s">
        <v>1580</v>
      </c>
      <c r="B748" s="11"/>
      <c r="C748" s="3" t="s">
        <v>1586</v>
      </c>
      <c r="D748" s="3" t="s">
        <v>1553</v>
      </c>
      <c r="E748" s="3">
        <v>1120</v>
      </c>
      <c r="F748" s="55">
        <f t="shared" si="188"/>
        <v>1188.2079999999999</v>
      </c>
      <c r="G748" s="55">
        <f t="shared" si="186"/>
        <v>1247.6183999999998</v>
      </c>
      <c r="H748" s="70">
        <f t="shared" si="190"/>
        <v>1309.9993199999999</v>
      </c>
      <c r="I748" s="70">
        <f t="shared" si="189"/>
        <v>1336.1993063999998</v>
      </c>
      <c r="J748" s="70">
        <v>1400</v>
      </c>
      <c r="K748" s="70">
        <v>1530</v>
      </c>
      <c r="L748" s="70">
        <v>1600</v>
      </c>
      <c r="M748" s="70">
        <f t="shared" si="196"/>
        <v>1648</v>
      </c>
      <c r="N748" s="70">
        <f t="shared" si="194"/>
        <v>1730.4</v>
      </c>
      <c r="O748" s="22">
        <v>0.21899999999999997</v>
      </c>
      <c r="P748" s="3">
        <v>1</v>
      </c>
      <c r="Q748" s="4" t="s">
        <v>1582</v>
      </c>
      <c r="R748" s="5" t="s">
        <v>174</v>
      </c>
    </row>
    <row r="749" spans="1:18" s="43" customFormat="1" ht="10.5" x14ac:dyDescent="0.15">
      <c r="A749" s="42" t="s">
        <v>1583</v>
      </c>
      <c r="B749" s="42"/>
      <c r="C749" s="43" t="s">
        <v>1584</v>
      </c>
      <c r="D749" s="43" t="s">
        <v>2762</v>
      </c>
      <c r="E749" s="43">
        <v>1270</v>
      </c>
      <c r="F749" s="56">
        <f t="shared" si="188"/>
        <v>1347.3429999999998</v>
      </c>
      <c r="G749" s="56">
        <f t="shared" si="186"/>
        <v>1414.7101499999999</v>
      </c>
      <c r="H749" s="72">
        <f t="shared" si="190"/>
        <v>1485.4456574999999</v>
      </c>
      <c r="I749" s="72">
        <f t="shared" si="189"/>
        <v>1515.1545706499999</v>
      </c>
      <c r="J749" s="72">
        <v>1600</v>
      </c>
      <c r="K749" s="72">
        <v>1750</v>
      </c>
      <c r="L749" s="72">
        <v>1830</v>
      </c>
      <c r="M749" s="72">
        <f t="shared" si="196"/>
        <v>1884.9</v>
      </c>
      <c r="N749" s="72">
        <f t="shared" si="194"/>
        <v>1979.1450000000002</v>
      </c>
      <c r="O749" s="44">
        <v>0.16</v>
      </c>
      <c r="P749" s="43">
        <v>1</v>
      </c>
      <c r="Q749" s="45" t="s">
        <v>1587</v>
      </c>
      <c r="R749" s="74" t="s">
        <v>206</v>
      </c>
    </row>
    <row r="750" spans="1:18" s="3" customFormat="1" x14ac:dyDescent="0.2">
      <c r="A750" s="9" t="s">
        <v>867</v>
      </c>
      <c r="B750" s="9"/>
      <c r="C750" s="7" t="s">
        <v>1232</v>
      </c>
      <c r="D750" s="7" t="s">
        <v>1233</v>
      </c>
      <c r="E750" s="1">
        <v>1370</v>
      </c>
      <c r="F750" s="54">
        <f t="shared" si="188"/>
        <v>1453.433</v>
      </c>
      <c r="G750" s="54">
        <f t="shared" si="186"/>
        <v>1526.10465</v>
      </c>
      <c r="H750" s="71">
        <f t="shared" si="190"/>
        <v>1602.4098825000001</v>
      </c>
      <c r="I750" s="71">
        <f t="shared" si="189"/>
        <v>1634.4580801500001</v>
      </c>
      <c r="J750" s="71">
        <f t="shared" ref="J750:J751" si="198">I750*1.07</f>
        <v>1748.8701457605002</v>
      </c>
      <c r="K750" s="71">
        <f t="shared" si="192"/>
        <v>1922.0082901907897</v>
      </c>
      <c r="L750" s="71">
        <f t="shared" si="193"/>
        <v>2018.1087047003293</v>
      </c>
      <c r="M750" s="71">
        <f t="shared" si="196"/>
        <v>2078.6519658413395</v>
      </c>
      <c r="N750" s="71">
        <f t="shared" si="194"/>
        <v>2182.5845641334067</v>
      </c>
      <c r="O750" s="21">
        <v>0.22699999999999998</v>
      </c>
      <c r="P750" s="1">
        <v>1</v>
      </c>
      <c r="Q750" s="2" t="s">
        <v>868</v>
      </c>
      <c r="R750" s="6" t="s">
        <v>219</v>
      </c>
    </row>
    <row r="751" spans="1:18" x14ac:dyDescent="0.2">
      <c r="A751" s="9" t="s">
        <v>869</v>
      </c>
      <c r="B751" s="9"/>
      <c r="C751" s="7" t="s">
        <v>2169</v>
      </c>
      <c r="D751" s="7" t="s">
        <v>1233</v>
      </c>
      <c r="E751" s="1">
        <v>1190</v>
      </c>
      <c r="F751" s="54">
        <f t="shared" si="188"/>
        <v>1262.471</v>
      </c>
      <c r="G751" s="54">
        <f t="shared" si="186"/>
        <v>1325.59455</v>
      </c>
      <c r="H751" s="71">
        <f t="shared" si="190"/>
        <v>1391.8742775000001</v>
      </c>
      <c r="I751" s="71">
        <f t="shared" si="189"/>
        <v>1419.7117630500002</v>
      </c>
      <c r="J751" s="71">
        <f t="shared" si="198"/>
        <v>1519.0915864635003</v>
      </c>
      <c r="K751" s="71">
        <f t="shared" si="192"/>
        <v>1669.4816535233867</v>
      </c>
      <c r="L751" s="71">
        <f t="shared" si="193"/>
        <v>1752.9557361995562</v>
      </c>
      <c r="M751" s="71">
        <f t="shared" si="196"/>
        <v>1805.5444082855429</v>
      </c>
      <c r="N751" s="71">
        <f t="shared" si="194"/>
        <v>1895.8216286998202</v>
      </c>
      <c r="O751" s="21">
        <v>0.184</v>
      </c>
      <c r="P751" s="1">
        <v>1</v>
      </c>
      <c r="Q751" s="2" t="s">
        <v>870</v>
      </c>
      <c r="R751" s="6" t="s">
        <v>219</v>
      </c>
    </row>
    <row r="752" spans="1:18" x14ac:dyDescent="0.2">
      <c r="A752" s="9" t="s">
        <v>871</v>
      </c>
      <c r="B752" s="9"/>
      <c r="C752" s="7" t="s">
        <v>1234</v>
      </c>
      <c r="D752" s="7" t="s">
        <v>1890</v>
      </c>
      <c r="E752" s="1">
        <v>3880</v>
      </c>
      <c r="F752" s="54">
        <f t="shared" si="188"/>
        <v>4116.2919999999995</v>
      </c>
      <c r="G752" s="54">
        <f t="shared" si="186"/>
        <v>4322.1066000000001</v>
      </c>
      <c r="H752" s="71">
        <f t="shared" si="190"/>
        <v>4538.2119300000004</v>
      </c>
      <c r="I752" s="71">
        <f t="shared" si="189"/>
        <v>4628.9761686000002</v>
      </c>
      <c r="J752" s="71">
        <f>I752*1.05</f>
        <v>4860.4249770300003</v>
      </c>
      <c r="K752" s="71">
        <f t="shared" si="192"/>
        <v>5341.6070497559704</v>
      </c>
      <c r="L752" s="71">
        <f t="shared" si="193"/>
        <v>5608.6874022437687</v>
      </c>
      <c r="M752" s="71">
        <f t="shared" si="196"/>
        <v>5776.948024311082</v>
      </c>
      <c r="N752" s="71">
        <f t="shared" si="194"/>
        <v>6065.7954255266368</v>
      </c>
      <c r="O752" s="21">
        <v>0.57699999999999996</v>
      </c>
      <c r="P752" s="1">
        <v>1</v>
      </c>
      <c r="Q752" s="2" t="s">
        <v>1891</v>
      </c>
      <c r="R752" s="6" t="s">
        <v>219</v>
      </c>
    </row>
    <row r="753" spans="1:18" x14ac:dyDescent="0.2">
      <c r="A753" s="9" t="s">
        <v>1892</v>
      </c>
      <c r="B753" s="9"/>
      <c r="C753" s="7" t="s">
        <v>1234</v>
      </c>
      <c r="D753" s="7" t="s">
        <v>1384</v>
      </c>
      <c r="E753" s="1">
        <v>3900</v>
      </c>
      <c r="F753" s="54">
        <f t="shared" si="188"/>
        <v>4137.51</v>
      </c>
      <c r="G753" s="54">
        <f t="shared" si="186"/>
        <v>4344.3855000000003</v>
      </c>
      <c r="H753" s="71">
        <f t="shared" si="190"/>
        <v>4561.6047750000007</v>
      </c>
      <c r="I753" s="71">
        <f t="shared" si="189"/>
        <v>4652.8368705000012</v>
      </c>
      <c r="J753" s="71">
        <f t="shared" ref="J753:J761" si="199">I753*1.05</f>
        <v>4885.4787140250019</v>
      </c>
      <c r="K753" s="71">
        <f t="shared" si="192"/>
        <v>5369.1411067134768</v>
      </c>
      <c r="L753" s="71">
        <f t="shared" si="193"/>
        <v>5637.5981620491511</v>
      </c>
      <c r="M753" s="71">
        <f t="shared" si="196"/>
        <v>5806.7261069106262</v>
      </c>
      <c r="N753" s="71">
        <f t="shared" si="194"/>
        <v>6097.0624122561576</v>
      </c>
      <c r="O753" s="21">
        <v>0.72799999999999998</v>
      </c>
      <c r="P753" s="1">
        <v>1</v>
      </c>
      <c r="Q753" s="2" t="s">
        <v>1893</v>
      </c>
      <c r="R753" s="6" t="s">
        <v>219</v>
      </c>
    </row>
    <row r="754" spans="1:18" x14ac:dyDescent="0.2">
      <c r="A754" s="12" t="s">
        <v>2109</v>
      </c>
      <c r="C754" s="1" t="s">
        <v>2110</v>
      </c>
      <c r="D754" s="7" t="s">
        <v>2111</v>
      </c>
      <c r="E754" s="1">
        <v>1765</v>
      </c>
      <c r="F754" s="54">
        <f t="shared" si="188"/>
        <v>1872.4884999999999</v>
      </c>
      <c r="G754" s="54">
        <f t="shared" si="186"/>
        <v>1966.1129249999999</v>
      </c>
      <c r="H754" s="71">
        <f t="shared" si="190"/>
        <v>2064.4185712499998</v>
      </c>
      <c r="I754" s="71">
        <f t="shared" si="189"/>
        <v>2105.7069426749999</v>
      </c>
      <c r="J754" s="71">
        <f t="shared" si="199"/>
        <v>2210.9922898087502</v>
      </c>
      <c r="K754" s="71">
        <f t="shared" si="192"/>
        <v>2429.8805264998164</v>
      </c>
      <c r="L754" s="71">
        <f t="shared" si="193"/>
        <v>2551.3745528248073</v>
      </c>
      <c r="M754" s="71">
        <f t="shared" si="196"/>
        <v>2627.9157894095515</v>
      </c>
      <c r="N754" s="71">
        <f t="shared" si="194"/>
        <v>2759.3115788800292</v>
      </c>
      <c r="O754" s="21">
        <v>0.217</v>
      </c>
      <c r="P754" s="1">
        <v>1</v>
      </c>
      <c r="Q754" s="2" t="s">
        <v>738</v>
      </c>
      <c r="R754" s="6" t="s">
        <v>219</v>
      </c>
    </row>
    <row r="755" spans="1:18" x14ac:dyDescent="0.2">
      <c r="A755" s="12" t="s">
        <v>1566</v>
      </c>
      <c r="C755" s="1" t="s">
        <v>1570</v>
      </c>
      <c r="D755" s="1" t="s">
        <v>248</v>
      </c>
      <c r="E755" s="1">
        <v>1510</v>
      </c>
      <c r="F755" s="54">
        <f t="shared" si="188"/>
        <v>1601.9589999999998</v>
      </c>
      <c r="G755" s="54">
        <f t="shared" si="186"/>
        <v>1682.0569499999999</v>
      </c>
      <c r="H755" s="71">
        <f t="shared" si="190"/>
        <v>1766.1597975</v>
      </c>
      <c r="I755" s="71">
        <f t="shared" si="189"/>
        <v>1801.4829934500001</v>
      </c>
      <c r="J755" s="71">
        <f t="shared" si="199"/>
        <v>1891.5571431225003</v>
      </c>
      <c r="K755" s="71">
        <f t="shared" si="192"/>
        <v>2078.8213002916277</v>
      </c>
      <c r="L755" s="71">
        <f t="shared" si="193"/>
        <v>2182.7623653062092</v>
      </c>
      <c r="M755" s="71">
        <f t="shared" si="196"/>
        <v>2248.2452362653953</v>
      </c>
      <c r="N755" s="71">
        <f t="shared" si="194"/>
        <v>2360.657498078665</v>
      </c>
      <c r="O755" s="21">
        <v>0.23300000000000001</v>
      </c>
      <c r="P755" s="1">
        <v>1</v>
      </c>
      <c r="Q755" s="2" t="s">
        <v>1568</v>
      </c>
      <c r="R755" s="6" t="s">
        <v>219</v>
      </c>
    </row>
    <row r="756" spans="1:18" x14ac:dyDescent="0.2">
      <c r="A756" s="12" t="s">
        <v>1567</v>
      </c>
      <c r="C756" s="1" t="s">
        <v>1571</v>
      </c>
      <c r="D756" s="1" t="s">
        <v>1553</v>
      </c>
      <c r="E756" s="1">
        <v>1440</v>
      </c>
      <c r="F756" s="54">
        <f t="shared" si="188"/>
        <v>1527.6959999999999</v>
      </c>
      <c r="G756" s="54">
        <f t="shared" si="186"/>
        <v>1604.0808</v>
      </c>
      <c r="H756" s="71">
        <f t="shared" si="190"/>
        <v>1684.28484</v>
      </c>
      <c r="I756" s="71">
        <f t="shared" si="189"/>
        <v>1717.9705368</v>
      </c>
      <c r="J756" s="71">
        <f t="shared" si="199"/>
        <v>1803.8690636400001</v>
      </c>
      <c r="K756" s="71">
        <f t="shared" si="192"/>
        <v>1982.4521009403602</v>
      </c>
      <c r="L756" s="71">
        <f t="shared" si="193"/>
        <v>2081.5747059873784</v>
      </c>
      <c r="M756" s="71">
        <f t="shared" si="196"/>
        <v>2144.0219471669998</v>
      </c>
      <c r="N756" s="71">
        <f t="shared" si="194"/>
        <v>2251.2230445253499</v>
      </c>
      <c r="O756" s="21">
        <v>0.23</v>
      </c>
      <c r="P756" s="1">
        <v>1</v>
      </c>
      <c r="Q756" s="2" t="s">
        <v>1569</v>
      </c>
      <c r="R756" s="6" t="s">
        <v>219</v>
      </c>
    </row>
    <row r="757" spans="1:18" x14ac:dyDescent="0.2">
      <c r="A757" s="9" t="s">
        <v>1894</v>
      </c>
      <c r="B757" s="9"/>
      <c r="C757" s="7" t="s">
        <v>1235</v>
      </c>
      <c r="D757" s="7" t="s">
        <v>1890</v>
      </c>
      <c r="E757" s="1">
        <v>3920</v>
      </c>
      <c r="F757" s="54">
        <f t="shared" si="188"/>
        <v>4158.7280000000001</v>
      </c>
      <c r="G757" s="54">
        <f t="shared" si="186"/>
        <v>4366.6644000000006</v>
      </c>
      <c r="H757" s="71">
        <f t="shared" si="190"/>
        <v>4584.997620000001</v>
      </c>
      <c r="I757" s="71">
        <f t="shared" si="189"/>
        <v>4676.6975724000013</v>
      </c>
      <c r="J757" s="71">
        <f t="shared" si="199"/>
        <v>4910.5324510200016</v>
      </c>
      <c r="K757" s="71">
        <f t="shared" si="192"/>
        <v>5396.6751636709814</v>
      </c>
      <c r="L757" s="71">
        <f t="shared" si="193"/>
        <v>5666.5089218545309</v>
      </c>
      <c r="M757" s="71">
        <f t="shared" si="196"/>
        <v>5836.5041895101667</v>
      </c>
      <c r="N757" s="71">
        <f t="shared" si="194"/>
        <v>6128.3293989856757</v>
      </c>
      <c r="O757" s="21">
        <v>0.59599999999999997</v>
      </c>
      <c r="P757" s="1">
        <v>1</v>
      </c>
      <c r="Q757" s="2" t="s">
        <v>1895</v>
      </c>
      <c r="R757" s="6" t="s">
        <v>219</v>
      </c>
    </row>
    <row r="758" spans="1:18" x14ac:dyDescent="0.2">
      <c r="A758" s="9" t="s">
        <v>1896</v>
      </c>
      <c r="B758" s="9"/>
      <c r="C758" s="7" t="s">
        <v>1235</v>
      </c>
      <c r="D758" s="7" t="s">
        <v>1384</v>
      </c>
      <c r="E758" s="1">
        <v>3940</v>
      </c>
      <c r="F758" s="54">
        <f t="shared" si="188"/>
        <v>4179.9459999999999</v>
      </c>
      <c r="G758" s="54">
        <f t="shared" si="186"/>
        <v>4388.9432999999999</v>
      </c>
      <c r="H758" s="71">
        <f t="shared" si="190"/>
        <v>4608.3904650000004</v>
      </c>
      <c r="I758" s="71">
        <f t="shared" si="189"/>
        <v>4700.5582743000004</v>
      </c>
      <c r="J758" s="71">
        <f t="shared" si="199"/>
        <v>4935.5861880150005</v>
      </c>
      <c r="K758" s="71">
        <f t="shared" si="192"/>
        <v>5424.2092206284851</v>
      </c>
      <c r="L758" s="71">
        <f t="shared" si="193"/>
        <v>5695.4196816599097</v>
      </c>
      <c r="M758" s="71">
        <f t="shared" si="196"/>
        <v>5866.2822721097073</v>
      </c>
      <c r="N758" s="71">
        <f t="shared" si="194"/>
        <v>6159.5963857151928</v>
      </c>
      <c r="O758" s="21">
        <v>0.72899999999999987</v>
      </c>
      <c r="P758" s="1">
        <v>1</v>
      </c>
      <c r="Q758" s="2" t="s">
        <v>1897</v>
      </c>
      <c r="R758" s="6" t="s">
        <v>219</v>
      </c>
    </row>
    <row r="759" spans="1:18" x14ac:dyDescent="0.2">
      <c r="A759" s="9" t="s">
        <v>1545</v>
      </c>
      <c r="B759" s="9"/>
      <c r="C759" s="7" t="s">
        <v>1546</v>
      </c>
      <c r="D759" s="7"/>
      <c r="E759" s="1">
        <v>1140</v>
      </c>
      <c r="F759" s="54">
        <f t="shared" si="188"/>
        <v>1209.4259999999999</v>
      </c>
      <c r="G759" s="54">
        <f t="shared" si="186"/>
        <v>1269.8973000000001</v>
      </c>
      <c r="H759" s="71">
        <f t="shared" si="190"/>
        <v>1333.3921650000002</v>
      </c>
      <c r="I759" s="71">
        <f t="shared" si="189"/>
        <v>1360.0600083000002</v>
      </c>
      <c r="J759" s="71">
        <f t="shared" si="199"/>
        <v>1428.0630087150003</v>
      </c>
      <c r="K759" s="71">
        <f t="shared" si="192"/>
        <v>1569.4412465777853</v>
      </c>
      <c r="L759" s="71">
        <f t="shared" si="193"/>
        <v>1647.9133089066745</v>
      </c>
      <c r="M759" s="71">
        <f t="shared" si="196"/>
        <v>1697.3507081738749</v>
      </c>
      <c r="N759" s="71">
        <f t="shared" si="194"/>
        <v>1782.2182435825687</v>
      </c>
      <c r="O759" s="21">
        <v>7.2999999999999995E-2</v>
      </c>
      <c r="P759" s="1">
        <v>1</v>
      </c>
      <c r="Q759" s="2" t="s">
        <v>1547</v>
      </c>
      <c r="R759" s="6" t="s">
        <v>219</v>
      </c>
    </row>
    <row r="760" spans="1:18" x14ac:dyDescent="0.2">
      <c r="A760" s="9" t="s">
        <v>1898</v>
      </c>
      <c r="B760" s="9"/>
      <c r="C760" s="7" t="s">
        <v>1237</v>
      </c>
      <c r="D760" s="7" t="s">
        <v>1236</v>
      </c>
      <c r="E760" s="1">
        <v>1460</v>
      </c>
      <c r="F760" s="54">
        <f t="shared" si="188"/>
        <v>1548.914</v>
      </c>
      <c r="G760" s="54">
        <f t="shared" si="186"/>
        <v>1626.3597</v>
      </c>
      <c r="H760" s="71">
        <f t="shared" si="190"/>
        <v>1707.6776850000001</v>
      </c>
      <c r="I760" s="71">
        <f t="shared" si="189"/>
        <v>1741.8312387000001</v>
      </c>
      <c r="J760" s="71">
        <f t="shared" si="199"/>
        <v>1828.9228006350002</v>
      </c>
      <c r="K760" s="71">
        <f t="shared" si="192"/>
        <v>2009.986157897865</v>
      </c>
      <c r="L760" s="71">
        <f t="shared" si="193"/>
        <v>2110.4854657927585</v>
      </c>
      <c r="M760" s="71">
        <f t="shared" si="196"/>
        <v>2173.8000297665412</v>
      </c>
      <c r="N760" s="71">
        <f t="shared" si="194"/>
        <v>2282.4900312548684</v>
      </c>
      <c r="O760" s="21">
        <v>0.20300000000000001</v>
      </c>
      <c r="P760" s="1">
        <v>1</v>
      </c>
      <c r="Q760" s="2" t="s">
        <v>1899</v>
      </c>
      <c r="R760" s="6" t="s">
        <v>231</v>
      </c>
    </row>
    <row r="761" spans="1:18" x14ac:dyDescent="0.2">
      <c r="A761" s="9" t="s">
        <v>1900</v>
      </c>
      <c r="B761" s="9"/>
      <c r="C761" s="7" t="s">
        <v>1238</v>
      </c>
      <c r="D761" s="7" t="s">
        <v>929</v>
      </c>
      <c r="E761" s="1">
        <v>570</v>
      </c>
      <c r="F761" s="54">
        <f t="shared" si="188"/>
        <v>604.71299999999997</v>
      </c>
      <c r="G761" s="54">
        <f t="shared" si="186"/>
        <v>634.94865000000004</v>
      </c>
      <c r="H761" s="71">
        <f t="shared" si="190"/>
        <v>666.6960825000001</v>
      </c>
      <c r="I761" s="71">
        <f t="shared" si="189"/>
        <v>680.03000415000008</v>
      </c>
      <c r="J761" s="71">
        <f t="shared" si="199"/>
        <v>714.03150435750013</v>
      </c>
      <c r="K761" s="71">
        <f t="shared" si="192"/>
        <v>784.72062328889263</v>
      </c>
      <c r="L761" s="71">
        <f t="shared" si="193"/>
        <v>823.95665445333725</v>
      </c>
      <c r="M761" s="71">
        <f t="shared" si="196"/>
        <v>848.67535408693743</v>
      </c>
      <c r="N761" s="71">
        <f t="shared" si="194"/>
        <v>891.10912179128434</v>
      </c>
      <c r="O761" s="21">
        <v>4.8000000000000001E-2</v>
      </c>
      <c r="P761" s="1">
        <v>1</v>
      </c>
      <c r="Q761" s="2" t="s">
        <v>1901</v>
      </c>
      <c r="R761" s="6" t="s">
        <v>201</v>
      </c>
    </row>
    <row r="762" spans="1:18" x14ac:dyDescent="0.2">
      <c r="A762" s="9" t="s">
        <v>1902</v>
      </c>
      <c r="B762" s="9"/>
      <c r="C762" s="7" t="s">
        <v>1653</v>
      </c>
      <c r="D762" s="7" t="s">
        <v>930</v>
      </c>
      <c r="E762" s="1">
        <v>650</v>
      </c>
      <c r="F762" s="54">
        <f t="shared" si="188"/>
        <v>689.58499999999992</v>
      </c>
      <c r="G762" s="54">
        <f t="shared" si="186"/>
        <v>724.0642499999999</v>
      </c>
      <c r="H762" s="71">
        <f t="shared" si="190"/>
        <v>760.26746249999997</v>
      </c>
      <c r="I762" s="71">
        <f t="shared" si="189"/>
        <v>775.47281175000001</v>
      </c>
      <c r="J762" s="71">
        <f>I762*1.07</f>
        <v>829.75590857250006</v>
      </c>
      <c r="K762" s="71">
        <f t="shared" si="192"/>
        <v>911.90174352117754</v>
      </c>
      <c r="L762" s="71">
        <f t="shared" si="193"/>
        <v>957.49683069723642</v>
      </c>
      <c r="M762" s="71">
        <f t="shared" si="196"/>
        <v>986.2217356181535</v>
      </c>
      <c r="N762" s="71">
        <f t="shared" si="194"/>
        <v>1035.5328223990612</v>
      </c>
      <c r="O762" s="21">
        <v>7.0999999999999994E-2</v>
      </c>
      <c r="P762" s="1">
        <v>1</v>
      </c>
      <c r="Q762" s="2" t="s">
        <v>1903</v>
      </c>
      <c r="R762" s="6" t="s">
        <v>201</v>
      </c>
    </row>
    <row r="763" spans="1:18" ht="10.35" customHeight="1" x14ac:dyDescent="0.2">
      <c r="A763" s="29" t="s">
        <v>1548</v>
      </c>
      <c r="B763" s="29"/>
      <c r="C763" s="20" t="s">
        <v>638</v>
      </c>
      <c r="D763"/>
      <c r="E763" s="19">
        <v>2100</v>
      </c>
      <c r="F763" s="54">
        <f t="shared" si="188"/>
        <v>2227.89</v>
      </c>
      <c r="G763" s="54">
        <f t="shared" si="186"/>
        <v>2339.2844999999998</v>
      </c>
      <c r="H763" s="71">
        <f t="shared" si="190"/>
        <v>2456.2487249999999</v>
      </c>
      <c r="I763" s="71">
        <f t="shared" si="189"/>
        <v>2505.3736994999999</v>
      </c>
      <c r="J763" s="71">
        <f t="shared" si="197"/>
        <v>2630.6423844750002</v>
      </c>
      <c r="K763" s="71">
        <f t="shared" si="192"/>
        <v>2891.0759805380253</v>
      </c>
      <c r="L763" s="71">
        <f t="shared" si="193"/>
        <v>3035.6297795649266</v>
      </c>
      <c r="M763" s="71">
        <f t="shared" si="196"/>
        <v>3126.6986729518744</v>
      </c>
      <c r="N763" s="71">
        <f t="shared" si="194"/>
        <v>3283.0336065994684</v>
      </c>
      <c r="O763" s="21">
        <v>0.24600000000000002</v>
      </c>
      <c r="P763" s="1">
        <v>1</v>
      </c>
      <c r="Q763" s="2" t="s">
        <v>1549</v>
      </c>
      <c r="R763" s="6" t="s">
        <v>219</v>
      </c>
    </row>
    <row r="764" spans="1:18" ht="10.35" customHeight="1" x14ac:dyDescent="0.2">
      <c r="A764" s="29" t="s">
        <v>1550</v>
      </c>
      <c r="B764" s="29"/>
      <c r="C764" s="20" t="s">
        <v>644</v>
      </c>
      <c r="D764"/>
      <c r="E764" s="19">
        <v>960</v>
      </c>
      <c r="F764" s="54">
        <f t="shared" si="188"/>
        <v>1018.4639999999999</v>
      </c>
      <c r="G764" s="54">
        <f t="shared" si="186"/>
        <v>1069.3871999999999</v>
      </c>
      <c r="H764" s="71">
        <f t="shared" si="190"/>
        <v>1122.8565599999999</v>
      </c>
      <c r="I764" s="71">
        <f t="shared" si="189"/>
        <v>1145.3136912</v>
      </c>
      <c r="J764" s="71">
        <f t="shared" si="197"/>
        <v>1202.5793757599999</v>
      </c>
      <c r="K764" s="71">
        <f t="shared" si="192"/>
        <v>1321.6347339602398</v>
      </c>
      <c r="L764" s="71">
        <f t="shared" si="193"/>
        <v>1387.7164706582519</v>
      </c>
      <c r="M764" s="71">
        <f t="shared" si="196"/>
        <v>1429.3479647779996</v>
      </c>
      <c r="N764" s="71">
        <f t="shared" si="194"/>
        <v>1500.8153630168995</v>
      </c>
      <c r="O764" s="21">
        <v>7.5999999999999998E-2</v>
      </c>
      <c r="P764" s="1">
        <v>1</v>
      </c>
      <c r="Q764" s="2" t="s">
        <v>1551</v>
      </c>
      <c r="R764" s="6" t="s">
        <v>219</v>
      </c>
    </row>
    <row r="765" spans="1:18" x14ac:dyDescent="0.2">
      <c r="A765" s="29" t="s">
        <v>1552</v>
      </c>
      <c r="B765" s="29"/>
      <c r="C765" s="20" t="s">
        <v>639</v>
      </c>
      <c r="D765" s="20" t="s">
        <v>1356</v>
      </c>
      <c r="E765" s="19">
        <v>900</v>
      </c>
      <c r="F765" s="54">
        <f t="shared" si="188"/>
        <v>954.81</v>
      </c>
      <c r="G765" s="54">
        <f t="shared" si="186"/>
        <v>1002.5504999999999</v>
      </c>
      <c r="H765" s="71">
        <f t="shared" si="190"/>
        <v>1052.6780249999999</v>
      </c>
      <c r="I765" s="71">
        <f t="shared" si="189"/>
        <v>1073.7315854999999</v>
      </c>
      <c r="J765" s="71">
        <f t="shared" si="197"/>
        <v>1127.4181647749999</v>
      </c>
      <c r="K765" s="71">
        <f t="shared" si="192"/>
        <v>1239.0325630877248</v>
      </c>
      <c r="L765" s="71">
        <f t="shared" si="193"/>
        <v>1300.9841912421111</v>
      </c>
      <c r="M765" s="71">
        <f t="shared" si="196"/>
        <v>1340.0137169793745</v>
      </c>
      <c r="N765" s="71">
        <f t="shared" si="194"/>
        <v>1407.0144028283432</v>
      </c>
      <c r="O765" s="21">
        <v>7.8E-2</v>
      </c>
      <c r="P765" s="1">
        <v>1</v>
      </c>
      <c r="Q765" s="2" t="s">
        <v>629</v>
      </c>
      <c r="R765" s="6" t="s">
        <v>219</v>
      </c>
    </row>
    <row r="766" spans="1:18" x14ac:dyDescent="0.2">
      <c r="A766" s="29" t="s">
        <v>630</v>
      </c>
      <c r="B766" s="29"/>
      <c r="C766" s="20" t="s">
        <v>2112</v>
      </c>
      <c r="D766" s="20"/>
      <c r="E766" s="19">
        <v>1410</v>
      </c>
      <c r="F766" s="54">
        <f t="shared" si="188"/>
        <v>1495.8689999999999</v>
      </c>
      <c r="G766" s="54">
        <f t="shared" si="186"/>
        <v>1570.66245</v>
      </c>
      <c r="H766" s="71">
        <f t="shared" si="190"/>
        <v>1649.1955725</v>
      </c>
      <c r="I766" s="71">
        <f t="shared" si="189"/>
        <v>1682.1794839500001</v>
      </c>
      <c r="J766" s="71">
        <f t="shared" si="197"/>
        <v>1766.2884581475003</v>
      </c>
      <c r="K766" s="71">
        <f t="shared" si="192"/>
        <v>1941.1510155041028</v>
      </c>
      <c r="L766" s="71">
        <f t="shared" si="193"/>
        <v>2038.2085662793081</v>
      </c>
      <c r="M766" s="71">
        <f t="shared" si="196"/>
        <v>2099.3548232676876</v>
      </c>
      <c r="N766" s="71">
        <f t="shared" si="194"/>
        <v>2204.3225644310719</v>
      </c>
      <c r="O766" s="21">
        <v>0.253</v>
      </c>
      <c r="P766" s="1">
        <v>1</v>
      </c>
      <c r="Q766" s="2" t="s">
        <v>631</v>
      </c>
      <c r="R766" s="6" t="s">
        <v>219</v>
      </c>
    </row>
    <row r="767" spans="1:18" x14ac:dyDescent="0.2">
      <c r="A767" s="29" t="s">
        <v>632</v>
      </c>
      <c r="B767" s="29"/>
      <c r="C767" s="20" t="s">
        <v>640</v>
      </c>
      <c r="D767" s="20" t="s">
        <v>1356</v>
      </c>
      <c r="E767" s="19">
        <v>930</v>
      </c>
      <c r="F767" s="54">
        <f t="shared" si="188"/>
        <v>986.63699999999994</v>
      </c>
      <c r="G767" s="54">
        <f t="shared" ref="G767:H833" si="200">F767*1.05</f>
        <v>1035.96885</v>
      </c>
      <c r="H767" s="71">
        <f t="shared" si="190"/>
        <v>1087.7672924999999</v>
      </c>
      <c r="I767" s="71">
        <f t="shared" si="189"/>
        <v>1109.5226383499999</v>
      </c>
      <c r="J767" s="71">
        <f t="shared" si="197"/>
        <v>1164.9987702674998</v>
      </c>
      <c r="K767" s="71">
        <f t="shared" si="192"/>
        <v>1280.3336485239822</v>
      </c>
      <c r="L767" s="71">
        <f t="shared" si="193"/>
        <v>1344.3503309501814</v>
      </c>
      <c r="M767" s="71">
        <f t="shared" si="196"/>
        <v>1384.6808408786869</v>
      </c>
      <c r="N767" s="71">
        <f t="shared" si="194"/>
        <v>1453.9148829226212</v>
      </c>
      <c r="O767" s="21">
        <v>7.9000000000000001E-2</v>
      </c>
      <c r="P767" s="1">
        <v>1</v>
      </c>
      <c r="Q767" s="2" t="s">
        <v>633</v>
      </c>
      <c r="R767" s="6" t="s">
        <v>219</v>
      </c>
    </row>
    <row r="768" spans="1:18" x14ac:dyDescent="0.2">
      <c r="A768" s="29" t="s">
        <v>634</v>
      </c>
      <c r="B768" s="29"/>
      <c r="C768" s="20" t="s">
        <v>641</v>
      </c>
      <c r="D768" s="20" t="s">
        <v>2512</v>
      </c>
      <c r="E768" s="19">
        <v>1460</v>
      </c>
      <c r="F768" s="54">
        <f t="shared" ref="F768:F836" si="201">E768*1.0609</f>
        <v>1548.914</v>
      </c>
      <c r="G768" s="54">
        <f t="shared" si="200"/>
        <v>1626.3597</v>
      </c>
      <c r="H768" s="71">
        <f t="shared" si="190"/>
        <v>1707.6776850000001</v>
      </c>
      <c r="I768" s="71">
        <f t="shared" ref="I768:I834" si="202">H768*1.02</f>
        <v>1741.8312387000001</v>
      </c>
      <c r="J768" s="71">
        <f t="shared" si="197"/>
        <v>1828.9228006350002</v>
      </c>
      <c r="K768" s="71">
        <f t="shared" si="192"/>
        <v>2009.986157897865</v>
      </c>
      <c r="L768" s="71">
        <f t="shared" si="193"/>
        <v>2110.4854657927585</v>
      </c>
      <c r="M768" s="71">
        <f t="shared" si="196"/>
        <v>2173.8000297665412</v>
      </c>
      <c r="N768" s="71">
        <f t="shared" si="194"/>
        <v>2282.4900312548684</v>
      </c>
      <c r="O768" s="21">
        <v>0.25</v>
      </c>
      <c r="P768" s="1">
        <v>1</v>
      </c>
      <c r="Q768" s="2" t="s">
        <v>635</v>
      </c>
      <c r="R768" s="6" t="s">
        <v>219</v>
      </c>
    </row>
    <row r="769" spans="1:18" x14ac:dyDescent="0.2">
      <c r="A769" s="29" t="s">
        <v>636</v>
      </c>
      <c r="B769" s="29"/>
      <c r="C769" s="20" t="s">
        <v>642</v>
      </c>
      <c r="D769" s="20" t="s">
        <v>643</v>
      </c>
      <c r="E769" s="19">
        <v>1570</v>
      </c>
      <c r="F769" s="54">
        <f t="shared" si="201"/>
        <v>1665.6129999999998</v>
      </c>
      <c r="G769" s="54">
        <f t="shared" si="200"/>
        <v>1748.89365</v>
      </c>
      <c r="H769" s="71">
        <f t="shared" si="190"/>
        <v>1836.3383325</v>
      </c>
      <c r="I769" s="71">
        <f t="shared" si="202"/>
        <v>1873.0650991499999</v>
      </c>
      <c r="J769" s="71">
        <f t="shared" si="197"/>
        <v>1966.7183541075001</v>
      </c>
      <c r="K769" s="71">
        <f t="shared" si="192"/>
        <v>2161.4234711641425</v>
      </c>
      <c r="L769" s="71">
        <f t="shared" si="193"/>
        <v>2269.4946447223497</v>
      </c>
      <c r="M769" s="71">
        <f t="shared" si="196"/>
        <v>2337.5794840640201</v>
      </c>
      <c r="N769" s="71">
        <f t="shared" si="194"/>
        <v>2454.4584582672214</v>
      </c>
      <c r="O769" s="21">
        <v>0.22</v>
      </c>
      <c r="P769" s="1">
        <v>1</v>
      </c>
      <c r="Q769" s="2" t="s">
        <v>637</v>
      </c>
      <c r="R769" s="6" t="s">
        <v>219</v>
      </c>
    </row>
    <row r="770" spans="1:18" x14ac:dyDescent="0.2">
      <c r="A770" s="29">
        <v>296840099</v>
      </c>
      <c r="B770" s="29"/>
      <c r="C770" s="20" t="s">
        <v>2112</v>
      </c>
      <c r="D770" s="20" t="s">
        <v>2092</v>
      </c>
      <c r="E770" s="19">
        <v>1440</v>
      </c>
      <c r="F770" s="54">
        <f t="shared" si="201"/>
        <v>1527.6959999999999</v>
      </c>
      <c r="G770" s="54">
        <f t="shared" si="200"/>
        <v>1604.0808</v>
      </c>
      <c r="H770" s="71">
        <f t="shared" si="190"/>
        <v>1684.28484</v>
      </c>
      <c r="I770" s="71">
        <f t="shared" si="202"/>
        <v>1717.9705368</v>
      </c>
      <c r="J770" s="71">
        <f t="shared" si="197"/>
        <v>1803.8690636400001</v>
      </c>
      <c r="K770" s="71">
        <f t="shared" si="192"/>
        <v>1982.4521009403602</v>
      </c>
      <c r="L770" s="71">
        <f t="shared" si="193"/>
        <v>2081.5747059873784</v>
      </c>
      <c r="M770" s="71">
        <f t="shared" si="196"/>
        <v>2144.0219471669998</v>
      </c>
      <c r="N770" s="71">
        <f t="shared" si="194"/>
        <v>2251.2230445253499</v>
      </c>
      <c r="O770" s="21">
        <v>0.253</v>
      </c>
      <c r="P770" s="1">
        <v>1</v>
      </c>
      <c r="Q770" s="2" t="s">
        <v>739</v>
      </c>
      <c r="R770" s="6" t="s">
        <v>219</v>
      </c>
    </row>
    <row r="771" spans="1:18" x14ac:dyDescent="0.2">
      <c r="A771" s="29">
        <v>296850099</v>
      </c>
      <c r="B771" s="29"/>
      <c r="C771" s="20" t="s">
        <v>641</v>
      </c>
      <c r="D771" s="20" t="s">
        <v>2092</v>
      </c>
      <c r="E771" s="19">
        <v>1510</v>
      </c>
      <c r="F771" s="54">
        <f t="shared" si="201"/>
        <v>1601.9589999999998</v>
      </c>
      <c r="G771" s="54">
        <f t="shared" si="200"/>
        <v>1682.0569499999999</v>
      </c>
      <c r="H771" s="71">
        <f t="shared" si="190"/>
        <v>1766.1597975</v>
      </c>
      <c r="I771" s="71">
        <f t="shared" si="202"/>
        <v>1801.4829934500001</v>
      </c>
      <c r="J771" s="71">
        <f t="shared" si="197"/>
        <v>1891.5571431225003</v>
      </c>
      <c r="K771" s="71">
        <f t="shared" si="192"/>
        <v>2078.8213002916277</v>
      </c>
      <c r="L771" s="71">
        <f t="shared" si="193"/>
        <v>2182.7623653062092</v>
      </c>
      <c r="M771" s="71">
        <f t="shared" si="196"/>
        <v>2248.2452362653953</v>
      </c>
      <c r="N771" s="71">
        <f t="shared" si="194"/>
        <v>2360.657498078665</v>
      </c>
      <c r="O771" s="21">
        <v>0.253</v>
      </c>
      <c r="P771" s="1">
        <v>1</v>
      </c>
      <c r="Q771" s="2" t="s">
        <v>740</v>
      </c>
      <c r="R771" s="6" t="s">
        <v>219</v>
      </c>
    </row>
    <row r="772" spans="1:18" x14ac:dyDescent="0.2">
      <c r="A772" s="29" t="s">
        <v>2637</v>
      </c>
      <c r="B772" s="29"/>
      <c r="C772" s="20" t="s">
        <v>2113</v>
      </c>
      <c r="D772" s="20" t="s">
        <v>2092</v>
      </c>
      <c r="E772" s="19">
        <v>1800</v>
      </c>
      <c r="F772" s="54">
        <f t="shared" si="201"/>
        <v>1909.62</v>
      </c>
      <c r="G772" s="54">
        <f t="shared" si="200"/>
        <v>2005.1009999999999</v>
      </c>
      <c r="H772" s="71">
        <f t="shared" si="190"/>
        <v>2105.3560499999999</v>
      </c>
      <c r="I772" s="71">
        <f t="shared" si="202"/>
        <v>2147.4631709999999</v>
      </c>
      <c r="J772" s="71">
        <f t="shared" si="197"/>
        <v>2254.8363295499998</v>
      </c>
      <c r="K772" s="71">
        <f t="shared" si="192"/>
        <v>2478.0651261754497</v>
      </c>
      <c r="L772" s="71">
        <f t="shared" si="193"/>
        <v>2601.9683824842223</v>
      </c>
      <c r="M772" s="71">
        <f t="shared" si="196"/>
        <v>2680.027433958749</v>
      </c>
      <c r="N772" s="71">
        <f t="shared" si="194"/>
        <v>2814.0288056566865</v>
      </c>
      <c r="O772" s="69">
        <v>0.33200000000000002</v>
      </c>
      <c r="P772" s="1">
        <v>1</v>
      </c>
      <c r="Q772" s="2" t="s">
        <v>741</v>
      </c>
      <c r="R772" s="6" t="s">
        <v>219</v>
      </c>
    </row>
    <row r="773" spans="1:18" x14ac:dyDescent="0.2">
      <c r="A773" s="29">
        <v>296870099</v>
      </c>
      <c r="B773" s="29"/>
      <c r="C773" s="20" t="s">
        <v>2114</v>
      </c>
      <c r="D773" s="20" t="s">
        <v>2092</v>
      </c>
      <c r="E773" s="19">
        <v>1510</v>
      </c>
      <c r="F773" s="54">
        <f t="shared" si="201"/>
        <v>1601.9589999999998</v>
      </c>
      <c r="G773" s="54">
        <f t="shared" si="200"/>
        <v>1682.0569499999999</v>
      </c>
      <c r="H773" s="71">
        <f t="shared" si="190"/>
        <v>1766.1597975</v>
      </c>
      <c r="I773" s="71">
        <f t="shared" si="202"/>
        <v>1801.4829934500001</v>
      </c>
      <c r="J773" s="71">
        <f t="shared" si="197"/>
        <v>1891.5571431225003</v>
      </c>
      <c r="K773" s="71">
        <f t="shared" si="192"/>
        <v>2078.8213002916277</v>
      </c>
      <c r="L773" s="71">
        <f t="shared" si="193"/>
        <v>2182.7623653062092</v>
      </c>
      <c r="M773" s="71">
        <f t="shared" si="196"/>
        <v>2248.2452362653953</v>
      </c>
      <c r="N773" s="71">
        <f t="shared" si="194"/>
        <v>2360.657498078665</v>
      </c>
      <c r="O773" s="69">
        <v>7.9000000000000001E-2</v>
      </c>
      <c r="P773" s="1">
        <v>1</v>
      </c>
      <c r="Q773" s="2" t="s">
        <v>742</v>
      </c>
      <c r="R773" s="6" t="s">
        <v>219</v>
      </c>
    </row>
    <row r="774" spans="1:18" x14ac:dyDescent="0.2">
      <c r="A774" s="29">
        <v>296880699</v>
      </c>
      <c r="B774" s="29"/>
      <c r="C774" s="20" t="s">
        <v>2115</v>
      </c>
      <c r="D774" s="20" t="s">
        <v>2092</v>
      </c>
      <c r="E774" s="19">
        <v>1790</v>
      </c>
      <c r="F774" s="54">
        <f t="shared" si="201"/>
        <v>1899.011</v>
      </c>
      <c r="G774" s="54">
        <f>F774*1.05</f>
        <v>1993.96155</v>
      </c>
      <c r="H774" s="71">
        <f t="shared" si="190"/>
        <v>2093.6596275000002</v>
      </c>
      <c r="I774" s="71">
        <f t="shared" si="202"/>
        <v>2135.5328200500003</v>
      </c>
      <c r="J774" s="71">
        <f t="shared" si="197"/>
        <v>2242.3094610525004</v>
      </c>
      <c r="K774" s="71">
        <f t="shared" si="192"/>
        <v>2464.2980976966978</v>
      </c>
      <c r="L774" s="71">
        <f t="shared" si="193"/>
        <v>2587.5130025815329</v>
      </c>
      <c r="M774" s="71">
        <f t="shared" si="196"/>
        <v>2665.1383926589788</v>
      </c>
      <c r="N774" s="71">
        <f t="shared" si="194"/>
        <v>2798.3953122919279</v>
      </c>
      <c r="O774" s="69">
        <v>0.34399999999999997</v>
      </c>
      <c r="P774" s="1">
        <v>1</v>
      </c>
      <c r="Q774" s="2" t="s">
        <v>743</v>
      </c>
      <c r="R774" s="6" t="s">
        <v>219</v>
      </c>
    </row>
    <row r="775" spans="1:18" s="46" customFormat="1" x14ac:dyDescent="0.2">
      <c r="A775" s="42" t="s">
        <v>2648</v>
      </c>
      <c r="B775" s="42"/>
      <c r="C775" s="43" t="s">
        <v>2615</v>
      </c>
      <c r="D775" s="43" t="s">
        <v>2761</v>
      </c>
      <c r="E775" s="43">
        <v>1270</v>
      </c>
      <c r="F775" s="56">
        <f t="shared" si="201"/>
        <v>1347.3429999999998</v>
      </c>
      <c r="G775" s="56">
        <f t="shared" si="200"/>
        <v>1414.7101499999999</v>
      </c>
      <c r="H775" s="72">
        <f t="shared" si="190"/>
        <v>1485.4456574999999</v>
      </c>
      <c r="I775" s="72">
        <f t="shared" si="202"/>
        <v>1515.1545706499999</v>
      </c>
      <c r="J775" s="72">
        <v>1600</v>
      </c>
      <c r="K775" s="72">
        <v>1750</v>
      </c>
      <c r="L775" s="72">
        <v>1830</v>
      </c>
      <c r="M775" s="72">
        <f t="shared" si="196"/>
        <v>1884.9</v>
      </c>
      <c r="N775" s="72">
        <f t="shared" si="194"/>
        <v>1979.1450000000002</v>
      </c>
      <c r="O775" s="44">
        <v>0.151</v>
      </c>
      <c r="P775" s="43">
        <v>1</v>
      </c>
      <c r="Q775" s="42" t="s">
        <v>2650</v>
      </c>
      <c r="R775" s="74" t="s">
        <v>2697</v>
      </c>
    </row>
    <row r="776" spans="1:18" s="46" customFormat="1" x14ac:dyDescent="0.2">
      <c r="A776" s="42" t="s">
        <v>2649</v>
      </c>
      <c r="B776" s="42"/>
      <c r="C776" s="43" t="s">
        <v>2757</v>
      </c>
      <c r="D776" s="43" t="s">
        <v>2760</v>
      </c>
      <c r="E776" s="43">
        <v>1120</v>
      </c>
      <c r="F776" s="56">
        <f t="shared" si="201"/>
        <v>1188.2079999999999</v>
      </c>
      <c r="G776" s="56">
        <f t="shared" si="200"/>
        <v>1247.6183999999998</v>
      </c>
      <c r="H776" s="72">
        <f t="shared" si="190"/>
        <v>1309.9993199999999</v>
      </c>
      <c r="I776" s="72">
        <f t="shared" si="202"/>
        <v>1336.1993063999998</v>
      </c>
      <c r="J776" s="72">
        <v>1400</v>
      </c>
      <c r="K776" s="72">
        <v>1530</v>
      </c>
      <c r="L776" s="72">
        <v>1600</v>
      </c>
      <c r="M776" s="72">
        <f t="shared" si="196"/>
        <v>1648</v>
      </c>
      <c r="N776" s="72">
        <f t="shared" si="194"/>
        <v>1730.4</v>
      </c>
      <c r="O776" s="44">
        <v>0.15</v>
      </c>
      <c r="P776" s="43">
        <v>1</v>
      </c>
      <c r="Q776" s="42" t="s">
        <v>2651</v>
      </c>
      <c r="R776" s="74" t="s">
        <v>231</v>
      </c>
    </row>
    <row r="777" spans="1:18" x14ac:dyDescent="0.2">
      <c r="A777" s="47" t="s">
        <v>2751</v>
      </c>
      <c r="B777" s="47"/>
      <c r="C777" s="35" t="s">
        <v>2757</v>
      </c>
      <c r="D777" s="35" t="s">
        <v>2758</v>
      </c>
      <c r="E777" s="35"/>
      <c r="F777" s="55"/>
      <c r="G777" s="55"/>
      <c r="H777" s="70"/>
      <c r="I777" s="70"/>
      <c r="J777" s="70"/>
      <c r="K777" s="70"/>
      <c r="L777" s="70">
        <v>1600</v>
      </c>
      <c r="M777" s="70">
        <f t="shared" si="196"/>
        <v>1648</v>
      </c>
      <c r="N777" s="70">
        <f t="shared" si="194"/>
        <v>1730.4</v>
      </c>
      <c r="O777" s="36">
        <v>0.15</v>
      </c>
      <c r="P777" s="35">
        <v>1</v>
      </c>
      <c r="Q777" s="47" t="s">
        <v>2754</v>
      </c>
      <c r="R777" s="38" t="s">
        <v>231</v>
      </c>
    </row>
    <row r="778" spans="1:18" x14ac:dyDescent="0.2">
      <c r="A778" s="81" t="s">
        <v>2786</v>
      </c>
      <c r="B778" s="11"/>
      <c r="C778" s="3" t="s">
        <v>1584</v>
      </c>
      <c r="D778" s="3" t="s">
        <v>2759</v>
      </c>
      <c r="E778" s="3"/>
      <c r="F778" s="55"/>
      <c r="G778" s="55"/>
      <c r="H778" s="70"/>
      <c r="I778" s="70"/>
      <c r="J778" s="70"/>
      <c r="K778" s="70"/>
      <c r="L778" s="70">
        <v>1830</v>
      </c>
      <c r="M778" s="70">
        <f t="shared" si="196"/>
        <v>1884.9</v>
      </c>
      <c r="N778" s="70">
        <f t="shared" si="194"/>
        <v>1979.1450000000002</v>
      </c>
      <c r="O778" s="27">
        <v>0.21</v>
      </c>
      <c r="P778" s="3">
        <v>1</v>
      </c>
      <c r="Q778" s="47" t="s">
        <v>2755</v>
      </c>
      <c r="R778" s="38" t="s">
        <v>206</v>
      </c>
    </row>
    <row r="779" spans="1:18" x14ac:dyDescent="0.2">
      <c r="A779" s="47" t="s">
        <v>2752</v>
      </c>
      <c r="B779" s="47"/>
      <c r="C779" s="35" t="s">
        <v>2615</v>
      </c>
      <c r="D779" s="35" t="s">
        <v>2753</v>
      </c>
      <c r="E779" s="35"/>
      <c r="F779" s="55"/>
      <c r="G779" s="55"/>
      <c r="H779" s="70"/>
      <c r="I779" s="70"/>
      <c r="J779" s="70"/>
      <c r="K779" s="70"/>
      <c r="L779" s="70">
        <v>1830</v>
      </c>
      <c r="M779" s="70">
        <f t="shared" si="196"/>
        <v>1884.9</v>
      </c>
      <c r="N779" s="70">
        <f t="shared" si="194"/>
        <v>1979.1450000000002</v>
      </c>
      <c r="O779" s="36">
        <v>0.151</v>
      </c>
      <c r="P779" s="35">
        <v>1</v>
      </c>
      <c r="Q779" s="47" t="s">
        <v>2756</v>
      </c>
      <c r="R779" s="38" t="s">
        <v>2697</v>
      </c>
    </row>
    <row r="780" spans="1:18" x14ac:dyDescent="0.2">
      <c r="A780" s="12" t="s">
        <v>2116</v>
      </c>
      <c r="C780" s="1" t="s">
        <v>2519</v>
      </c>
      <c r="D780" s="1" t="s">
        <v>1359</v>
      </c>
      <c r="E780" s="1">
        <v>490</v>
      </c>
      <c r="F780" s="54">
        <f t="shared" si="201"/>
        <v>519.84100000000001</v>
      </c>
      <c r="G780" s="54">
        <f t="shared" si="200"/>
        <v>545.83305000000007</v>
      </c>
      <c r="H780" s="71">
        <f>G780*1.125</f>
        <v>614.06218125000009</v>
      </c>
      <c r="I780" s="71">
        <f t="shared" si="202"/>
        <v>626.3434248750001</v>
      </c>
      <c r="J780" s="71">
        <f>I780*1.045</f>
        <v>654.52887899437508</v>
      </c>
      <c r="K780" s="71">
        <f>J780*1.069</f>
        <v>699.69137164498693</v>
      </c>
      <c r="L780" s="71">
        <f t="shared" si="193"/>
        <v>734.67594022723631</v>
      </c>
      <c r="M780" s="71">
        <f t="shared" si="196"/>
        <v>756.71621843405342</v>
      </c>
      <c r="N780" s="71">
        <f>M780*1.125</f>
        <v>851.30574573831007</v>
      </c>
      <c r="O780" s="21">
        <v>0.113</v>
      </c>
      <c r="P780" s="1">
        <v>25</v>
      </c>
      <c r="Q780" s="2" t="s">
        <v>744</v>
      </c>
      <c r="R780" s="6" t="s">
        <v>219</v>
      </c>
    </row>
    <row r="781" spans="1:18" x14ac:dyDescent="0.2">
      <c r="A781" s="12" t="s">
        <v>2248</v>
      </c>
      <c r="C781" s="1" t="s">
        <v>1921</v>
      </c>
      <c r="D781" s="1" t="s">
        <v>1359</v>
      </c>
      <c r="E781" s="1">
        <v>370</v>
      </c>
      <c r="F781" s="54">
        <f t="shared" si="201"/>
        <v>392.53299999999996</v>
      </c>
      <c r="G781" s="54">
        <f t="shared" si="200"/>
        <v>412.15965</v>
      </c>
      <c r="H781" s="71">
        <f>G781*1.125</f>
        <v>463.67960625000001</v>
      </c>
      <c r="I781" s="71">
        <f t="shared" si="202"/>
        <v>472.953198375</v>
      </c>
      <c r="J781" s="71">
        <f>I781*1.045</f>
        <v>494.23609230187498</v>
      </c>
      <c r="K781" s="71">
        <f t="shared" ref="K781:K842" si="203">J781*1.069</f>
        <v>528.33838267070428</v>
      </c>
      <c r="L781" s="71">
        <f t="shared" ref="L781:L844" si="204">K781*1.05</f>
        <v>554.75530180423948</v>
      </c>
      <c r="M781" s="71">
        <f t="shared" si="196"/>
        <v>571.39796085836667</v>
      </c>
      <c r="N781" s="71">
        <f t="shared" ref="N781:N815" si="205">M781*1.125</f>
        <v>642.82270596566252</v>
      </c>
      <c r="O781" s="21">
        <v>9.8000000000000004E-2</v>
      </c>
      <c r="P781" s="1">
        <v>25</v>
      </c>
      <c r="Q781" s="2" t="s">
        <v>836</v>
      </c>
      <c r="R781" s="6" t="s">
        <v>196</v>
      </c>
    </row>
    <row r="782" spans="1:18" x14ac:dyDescent="0.2">
      <c r="A782" s="11">
        <v>479960699</v>
      </c>
      <c r="B782" s="11"/>
      <c r="C782" s="3" t="s">
        <v>444</v>
      </c>
      <c r="D782" s="3" t="s">
        <v>445</v>
      </c>
      <c r="E782" s="3">
        <v>130</v>
      </c>
      <c r="F782" s="55">
        <f t="shared" si="201"/>
        <v>137.917</v>
      </c>
      <c r="G782" s="55">
        <f t="shared" si="200"/>
        <v>144.81285</v>
      </c>
      <c r="H782" s="70">
        <f>G782*1.125</f>
        <v>162.91445625</v>
      </c>
      <c r="I782" s="70">
        <f t="shared" si="202"/>
        <v>166.17274537500001</v>
      </c>
      <c r="J782" s="70">
        <v>170</v>
      </c>
      <c r="K782" s="70">
        <v>180</v>
      </c>
      <c r="L782" s="70">
        <v>190</v>
      </c>
      <c r="M782" s="70">
        <f t="shared" si="196"/>
        <v>195.70000000000002</v>
      </c>
      <c r="N782" s="70">
        <f t="shared" si="205"/>
        <v>220.16250000000002</v>
      </c>
      <c r="O782" s="21">
        <v>0.01</v>
      </c>
      <c r="P782" s="3">
        <v>1</v>
      </c>
      <c r="Q782" s="11" t="s">
        <v>47</v>
      </c>
      <c r="R782" s="5" t="s">
        <v>198</v>
      </c>
    </row>
    <row r="783" spans="1:18" x14ac:dyDescent="0.2">
      <c r="A783" s="12" t="s">
        <v>2117</v>
      </c>
      <c r="C783" s="1" t="s">
        <v>2119</v>
      </c>
      <c r="D783" s="1" t="s">
        <v>2120</v>
      </c>
      <c r="E783" s="1">
        <v>660</v>
      </c>
      <c r="F783" s="54">
        <f t="shared" si="201"/>
        <v>700.19399999999996</v>
      </c>
      <c r="G783" s="54">
        <f t="shared" si="200"/>
        <v>735.20370000000003</v>
      </c>
      <c r="H783" s="71">
        <f t="shared" si="200"/>
        <v>771.963885</v>
      </c>
      <c r="I783" s="71">
        <f t="shared" si="202"/>
        <v>787.40316270000005</v>
      </c>
      <c r="J783" s="71">
        <f t="shared" ref="J783:J815" si="206">I783*1.1</f>
        <v>866.14347897000016</v>
      </c>
      <c r="K783" s="71">
        <f>J783*1.099</f>
        <v>951.89168338803017</v>
      </c>
      <c r="L783" s="71">
        <f t="shared" si="204"/>
        <v>999.48626755743169</v>
      </c>
      <c r="M783" s="71">
        <f t="shared" si="196"/>
        <v>1029.4708555841546</v>
      </c>
      <c r="N783" s="71">
        <f>M783*1.05</f>
        <v>1080.9443983633623</v>
      </c>
      <c r="O783" s="21">
        <v>9.3000000000000013E-2</v>
      </c>
      <c r="P783" s="1">
        <v>1</v>
      </c>
      <c r="Q783" s="2" t="s">
        <v>745</v>
      </c>
      <c r="R783" s="6" t="s">
        <v>219</v>
      </c>
    </row>
    <row r="784" spans="1:18" x14ac:dyDescent="0.2">
      <c r="A784" s="12" t="s">
        <v>2118</v>
      </c>
      <c r="C784" s="1" t="s">
        <v>2119</v>
      </c>
      <c r="D784" s="1" t="s">
        <v>2121</v>
      </c>
      <c r="E784" s="1">
        <v>685</v>
      </c>
      <c r="F784" s="54">
        <f t="shared" si="201"/>
        <v>726.7165</v>
      </c>
      <c r="G784" s="54">
        <f t="shared" si="200"/>
        <v>763.052325</v>
      </c>
      <c r="H784" s="71">
        <f t="shared" si="200"/>
        <v>801.20494125000005</v>
      </c>
      <c r="I784" s="71">
        <f t="shared" si="202"/>
        <v>817.22904007500006</v>
      </c>
      <c r="J784" s="71">
        <f t="shared" si="206"/>
        <v>898.95194408250018</v>
      </c>
      <c r="K784" s="71">
        <f>J784*1.099</f>
        <v>987.94818654666767</v>
      </c>
      <c r="L784" s="71">
        <f t="shared" si="204"/>
        <v>1037.345595874001</v>
      </c>
      <c r="M784" s="71">
        <f t="shared" si="196"/>
        <v>1068.4659637502211</v>
      </c>
      <c r="N784" s="71">
        <f>M784*1.05</f>
        <v>1121.8892619377323</v>
      </c>
      <c r="O784" s="21">
        <v>0.105</v>
      </c>
      <c r="P784" s="1">
        <v>1</v>
      </c>
      <c r="Q784" s="12" t="s">
        <v>2780</v>
      </c>
      <c r="R784" s="6" t="s">
        <v>219</v>
      </c>
    </row>
    <row r="785" spans="1:18" x14ac:dyDescent="0.2">
      <c r="A785" s="12" t="s">
        <v>2778</v>
      </c>
      <c r="C785" s="1" t="s">
        <v>1922</v>
      </c>
      <c r="D785" s="1" t="s">
        <v>2779</v>
      </c>
      <c r="E785" s="1">
        <v>1125</v>
      </c>
      <c r="F785" s="54">
        <f t="shared" ref="F785" si="207">E785*1.0609</f>
        <v>1193.5125</v>
      </c>
      <c r="G785" s="54">
        <f t="shared" ref="G785" si="208">F785*1.05</f>
        <v>1253.1881250000001</v>
      </c>
      <c r="H785" s="71">
        <f>G785*1.125</f>
        <v>1409.8366406250002</v>
      </c>
      <c r="I785" s="71">
        <f t="shared" ref="I785" si="209">H785*1.02</f>
        <v>1438.0333734375001</v>
      </c>
      <c r="J785" s="71">
        <f>I785*1.1</f>
        <v>1581.8367107812503</v>
      </c>
      <c r="K785" s="71">
        <f t="shared" ref="K785" si="210">J785*1.069</f>
        <v>1690.9834438251564</v>
      </c>
      <c r="L785" s="71">
        <f t="shared" si="204"/>
        <v>1775.5326160164143</v>
      </c>
      <c r="M785" s="71">
        <f t="shared" si="196"/>
        <v>1828.7985944969068</v>
      </c>
      <c r="N785" s="71">
        <f t="shared" si="205"/>
        <v>2057.3984188090203</v>
      </c>
      <c r="O785" s="21">
        <v>9.0999999999999998E-2</v>
      </c>
      <c r="P785" s="1">
        <v>1</v>
      </c>
      <c r="Q785" s="12" t="s">
        <v>2785</v>
      </c>
      <c r="R785" s="6" t="s">
        <v>2700</v>
      </c>
    </row>
    <row r="786" spans="1:18" x14ac:dyDescent="0.2">
      <c r="A786" s="12" t="s">
        <v>2249</v>
      </c>
      <c r="C786" s="1" t="s">
        <v>1923</v>
      </c>
      <c r="D786" s="1" t="s">
        <v>325</v>
      </c>
      <c r="E786" s="1">
        <v>160</v>
      </c>
      <c r="F786" s="54">
        <f t="shared" si="201"/>
        <v>169.744</v>
      </c>
      <c r="G786" s="54">
        <f t="shared" si="200"/>
        <v>178.2312</v>
      </c>
      <c r="H786" s="71">
        <f>G786*1.125</f>
        <v>200.51009999999999</v>
      </c>
      <c r="I786" s="71">
        <f t="shared" si="202"/>
        <v>204.52030199999999</v>
      </c>
      <c r="J786" s="71">
        <f t="shared" si="206"/>
        <v>224.97233220000001</v>
      </c>
      <c r="K786" s="71">
        <f t="shared" si="203"/>
        <v>240.4954231218</v>
      </c>
      <c r="L786" s="71">
        <f t="shared" si="204"/>
        <v>252.52019427789</v>
      </c>
      <c r="M786" s="71">
        <f t="shared" si="196"/>
        <v>260.0958001062267</v>
      </c>
      <c r="N786" s="71">
        <f t="shared" si="205"/>
        <v>292.60777511950505</v>
      </c>
      <c r="O786" s="21">
        <v>4.2999999999999997E-2</v>
      </c>
      <c r="P786" s="1">
        <v>30</v>
      </c>
      <c r="Q786" s="2" t="s">
        <v>837</v>
      </c>
      <c r="R786" s="6" t="s">
        <v>219</v>
      </c>
    </row>
    <row r="787" spans="1:18" x14ac:dyDescent="0.2">
      <c r="A787" s="12" t="s">
        <v>2250</v>
      </c>
      <c r="C787" s="1" t="s">
        <v>1923</v>
      </c>
      <c r="D787" s="1" t="s">
        <v>2237</v>
      </c>
      <c r="E787" s="1">
        <v>325</v>
      </c>
      <c r="F787" s="54">
        <f t="shared" si="201"/>
        <v>344.79249999999996</v>
      </c>
      <c r="G787" s="54">
        <f t="shared" si="200"/>
        <v>362.03212499999995</v>
      </c>
      <c r="H787" s="71">
        <f t="shared" ref="H787:H815" si="211">G787*1.125</f>
        <v>407.28614062499992</v>
      </c>
      <c r="I787" s="71">
        <f t="shared" si="202"/>
        <v>415.43186343749994</v>
      </c>
      <c r="J787" s="71">
        <f t="shared" si="206"/>
        <v>456.97504978124999</v>
      </c>
      <c r="K787" s="71">
        <f t="shared" si="203"/>
        <v>488.50632821615619</v>
      </c>
      <c r="L787" s="71">
        <f t="shared" si="204"/>
        <v>512.93164462696404</v>
      </c>
      <c r="M787" s="71">
        <f t="shared" ref="M787:M850" si="212">L787*1.03</f>
        <v>528.31959396577292</v>
      </c>
      <c r="N787" s="71">
        <f t="shared" si="205"/>
        <v>594.3595432114945</v>
      </c>
      <c r="O787" s="21">
        <v>7.1999999999999995E-2</v>
      </c>
      <c r="P787" s="1">
        <v>30</v>
      </c>
      <c r="Q787" s="2" t="s">
        <v>838</v>
      </c>
      <c r="R787" s="6" t="s">
        <v>219</v>
      </c>
    </row>
    <row r="788" spans="1:18" x14ac:dyDescent="0.2">
      <c r="A788" s="12" t="s">
        <v>2251</v>
      </c>
      <c r="C788" s="1" t="s">
        <v>1923</v>
      </c>
      <c r="D788" s="1" t="s">
        <v>2238</v>
      </c>
      <c r="E788" s="1">
        <v>595</v>
      </c>
      <c r="F788" s="54">
        <f t="shared" si="201"/>
        <v>631.2355</v>
      </c>
      <c r="G788" s="54">
        <f t="shared" si="200"/>
        <v>662.79727500000001</v>
      </c>
      <c r="H788" s="71">
        <f t="shared" si="211"/>
        <v>745.646934375</v>
      </c>
      <c r="I788" s="71">
        <f t="shared" si="202"/>
        <v>760.55987306250006</v>
      </c>
      <c r="J788" s="71">
        <f t="shared" si="206"/>
        <v>836.61586036875008</v>
      </c>
      <c r="K788" s="71">
        <f t="shared" si="203"/>
        <v>894.3423547341938</v>
      </c>
      <c r="L788" s="71">
        <f t="shared" si="204"/>
        <v>939.05947247090353</v>
      </c>
      <c r="M788" s="71">
        <f t="shared" si="212"/>
        <v>967.23125664503061</v>
      </c>
      <c r="N788" s="71">
        <f t="shared" si="205"/>
        <v>1088.1351637256594</v>
      </c>
      <c r="O788" s="21">
        <v>0.159</v>
      </c>
      <c r="P788" s="1">
        <v>30</v>
      </c>
      <c r="Q788" s="2" t="s">
        <v>839</v>
      </c>
      <c r="R788" s="6" t="s">
        <v>219</v>
      </c>
    </row>
    <row r="789" spans="1:18" s="3" customFormat="1" x14ac:dyDescent="0.2">
      <c r="A789" s="11" t="s">
        <v>2252</v>
      </c>
      <c r="B789" s="11"/>
      <c r="C789" s="3" t="s">
        <v>1923</v>
      </c>
      <c r="D789" s="3" t="s">
        <v>487</v>
      </c>
      <c r="E789" s="3">
        <v>80</v>
      </c>
      <c r="F789" s="55">
        <f t="shared" si="201"/>
        <v>84.872</v>
      </c>
      <c r="G789" s="55">
        <f t="shared" si="200"/>
        <v>89.115600000000001</v>
      </c>
      <c r="H789" s="70">
        <f t="shared" si="211"/>
        <v>100.25505</v>
      </c>
      <c r="I789" s="70">
        <f t="shared" si="202"/>
        <v>102.26015099999999</v>
      </c>
      <c r="J789" s="70">
        <f t="shared" si="206"/>
        <v>112.48616610000001</v>
      </c>
      <c r="K789" s="70">
        <f t="shared" si="203"/>
        <v>120.2477115609</v>
      </c>
      <c r="L789" s="70">
        <v>125</v>
      </c>
      <c r="M789" s="71">
        <f t="shared" si="212"/>
        <v>128.75</v>
      </c>
      <c r="N789" s="70">
        <f t="shared" si="205"/>
        <v>144.84375</v>
      </c>
      <c r="O789" s="22">
        <v>6.0999999999999999E-2</v>
      </c>
      <c r="P789" s="3">
        <v>20</v>
      </c>
      <c r="Q789" s="4" t="s">
        <v>840</v>
      </c>
      <c r="R789" s="5" t="s">
        <v>202</v>
      </c>
    </row>
    <row r="790" spans="1:18" s="3" customFormat="1" x14ac:dyDescent="0.2">
      <c r="A790" s="11" t="s">
        <v>2253</v>
      </c>
      <c r="B790" s="11"/>
      <c r="C790" s="3" t="s">
        <v>1923</v>
      </c>
      <c r="D790" s="3" t="s">
        <v>489</v>
      </c>
      <c r="E790" s="3">
        <v>150</v>
      </c>
      <c r="F790" s="55">
        <f t="shared" si="201"/>
        <v>159.13499999999999</v>
      </c>
      <c r="G790" s="55">
        <f t="shared" si="200"/>
        <v>167.09174999999999</v>
      </c>
      <c r="H790" s="70">
        <f t="shared" si="211"/>
        <v>187.97821875</v>
      </c>
      <c r="I790" s="70">
        <f t="shared" si="202"/>
        <v>191.73778312499999</v>
      </c>
      <c r="J790" s="70">
        <v>210</v>
      </c>
      <c r="K790" s="70">
        <v>225</v>
      </c>
      <c r="L790" s="70">
        <v>235</v>
      </c>
      <c r="M790" s="71">
        <f t="shared" si="212"/>
        <v>242.05</v>
      </c>
      <c r="N790" s="70">
        <f t="shared" si="205"/>
        <v>272.30625000000003</v>
      </c>
      <c r="O790" s="22">
        <v>9.1999999999999998E-2</v>
      </c>
      <c r="P790" s="3">
        <v>20</v>
      </c>
      <c r="Q790" s="4" t="s">
        <v>841</v>
      </c>
      <c r="R790" s="5" t="s">
        <v>202</v>
      </c>
    </row>
    <row r="791" spans="1:18" x14ac:dyDescent="0.2">
      <c r="A791" s="12" t="s">
        <v>563</v>
      </c>
      <c r="C791" s="1" t="s">
        <v>1923</v>
      </c>
      <c r="D791" s="1" t="s">
        <v>492</v>
      </c>
      <c r="E791" s="1">
        <v>470</v>
      </c>
      <c r="F791" s="54">
        <f t="shared" si="201"/>
        <v>498.62299999999999</v>
      </c>
      <c r="G791" s="54">
        <f t="shared" si="200"/>
        <v>523.55415000000005</v>
      </c>
      <c r="H791" s="71">
        <f t="shared" si="211"/>
        <v>588.99841875000004</v>
      </c>
      <c r="I791" s="71">
        <f t="shared" si="202"/>
        <v>600.77838712500011</v>
      </c>
      <c r="J791" s="71">
        <f t="shared" si="206"/>
        <v>660.85622583750012</v>
      </c>
      <c r="K791" s="71">
        <f t="shared" si="203"/>
        <v>706.45530542028757</v>
      </c>
      <c r="L791" s="71">
        <f t="shared" si="204"/>
        <v>741.77807069130199</v>
      </c>
      <c r="M791" s="71">
        <f t="shared" si="212"/>
        <v>764.03141281204103</v>
      </c>
      <c r="N791" s="71">
        <f t="shared" si="205"/>
        <v>859.53533941354613</v>
      </c>
      <c r="O791" s="21">
        <v>0.19600000000000001</v>
      </c>
      <c r="P791" s="1">
        <v>20</v>
      </c>
      <c r="Q791" s="2" t="s">
        <v>842</v>
      </c>
      <c r="R791" s="6" t="s">
        <v>202</v>
      </c>
    </row>
    <row r="792" spans="1:18" x14ac:dyDescent="0.2">
      <c r="A792" s="12" t="s">
        <v>564</v>
      </c>
      <c r="C792" s="1" t="s">
        <v>1924</v>
      </c>
      <c r="D792" s="1" t="s">
        <v>484</v>
      </c>
      <c r="E792" s="1">
        <v>1790</v>
      </c>
      <c r="F792" s="54">
        <f t="shared" si="201"/>
        <v>1899.011</v>
      </c>
      <c r="G792" s="54">
        <f t="shared" si="200"/>
        <v>1993.96155</v>
      </c>
      <c r="H792" s="71">
        <f t="shared" si="211"/>
        <v>2243.20674375</v>
      </c>
      <c r="I792" s="71">
        <f t="shared" si="202"/>
        <v>2288.0708786250002</v>
      </c>
      <c r="J792" s="71">
        <f t="shared" si="206"/>
        <v>2516.8779664875005</v>
      </c>
      <c r="K792" s="71">
        <f t="shared" si="203"/>
        <v>2690.5425461751379</v>
      </c>
      <c r="L792" s="71">
        <f t="shared" si="204"/>
        <v>2825.0696734838948</v>
      </c>
      <c r="M792" s="71">
        <f t="shared" si="212"/>
        <v>2909.8217636884119</v>
      </c>
      <c r="N792" s="71">
        <f t="shared" si="205"/>
        <v>3273.5494841494633</v>
      </c>
      <c r="O792" s="21">
        <v>0.94299999999999995</v>
      </c>
      <c r="P792" s="1">
        <v>1</v>
      </c>
      <c r="Q792" s="2" t="s">
        <v>843</v>
      </c>
      <c r="R792" s="6" t="s">
        <v>202</v>
      </c>
    </row>
    <row r="793" spans="1:18" x14ac:dyDescent="0.2">
      <c r="A793" s="12" t="s">
        <v>565</v>
      </c>
      <c r="C793" s="1" t="s">
        <v>1924</v>
      </c>
      <c r="D793" s="1" t="s">
        <v>485</v>
      </c>
      <c r="E793" s="1">
        <v>1820</v>
      </c>
      <c r="F793" s="54">
        <f t="shared" si="201"/>
        <v>1930.838</v>
      </c>
      <c r="G793" s="54">
        <f t="shared" si="200"/>
        <v>2027.3799000000001</v>
      </c>
      <c r="H793" s="71">
        <f t="shared" si="211"/>
        <v>2280.8023875000003</v>
      </c>
      <c r="I793" s="71">
        <f t="shared" si="202"/>
        <v>2326.4184352500006</v>
      </c>
      <c r="J793" s="71">
        <f t="shared" si="206"/>
        <v>2559.0602787750008</v>
      </c>
      <c r="K793" s="71">
        <f t="shared" si="203"/>
        <v>2735.6354380104758</v>
      </c>
      <c r="L793" s="71">
        <f t="shared" si="204"/>
        <v>2872.4172099109996</v>
      </c>
      <c r="M793" s="71">
        <f t="shared" si="212"/>
        <v>2958.5897262083299</v>
      </c>
      <c r="N793" s="71">
        <f t="shared" si="205"/>
        <v>3328.4134419843713</v>
      </c>
      <c r="O793" s="21">
        <v>1.1000000000000001</v>
      </c>
      <c r="P793" s="1">
        <v>1</v>
      </c>
      <c r="Q793" s="2" t="s">
        <v>844</v>
      </c>
      <c r="R793" s="6" t="s">
        <v>202</v>
      </c>
    </row>
    <row r="794" spans="1:18" x14ac:dyDescent="0.2">
      <c r="A794" s="12" t="s">
        <v>566</v>
      </c>
      <c r="C794" s="1" t="s">
        <v>1924</v>
      </c>
      <c r="D794" s="1" t="s">
        <v>486</v>
      </c>
      <c r="E794" s="1">
        <v>2240</v>
      </c>
      <c r="F794" s="54">
        <f t="shared" si="201"/>
        <v>2376.4159999999997</v>
      </c>
      <c r="G794" s="54">
        <f t="shared" si="200"/>
        <v>2495.2367999999997</v>
      </c>
      <c r="H794" s="71">
        <f t="shared" si="211"/>
        <v>2807.1413999999995</v>
      </c>
      <c r="I794" s="71">
        <f t="shared" si="202"/>
        <v>2863.2842279999995</v>
      </c>
      <c r="J794" s="71">
        <f t="shared" si="206"/>
        <v>3149.6126507999998</v>
      </c>
      <c r="K794" s="71">
        <f t="shared" si="203"/>
        <v>3366.9359237051995</v>
      </c>
      <c r="L794" s="71">
        <f t="shared" si="204"/>
        <v>3535.2827198904597</v>
      </c>
      <c r="M794" s="71">
        <f t="shared" si="212"/>
        <v>3641.3412014871737</v>
      </c>
      <c r="N794" s="71">
        <f t="shared" si="205"/>
        <v>4096.5088516730702</v>
      </c>
      <c r="O794" s="21">
        <v>1.41</v>
      </c>
      <c r="P794" s="1">
        <v>1</v>
      </c>
      <c r="Q794" s="2" t="s">
        <v>845</v>
      </c>
      <c r="R794" s="6" t="s">
        <v>202</v>
      </c>
    </row>
    <row r="795" spans="1:18" x14ac:dyDescent="0.2">
      <c r="A795" s="12" t="s">
        <v>567</v>
      </c>
      <c r="C795" s="1" t="s">
        <v>2239</v>
      </c>
      <c r="D795" s="1" t="s">
        <v>487</v>
      </c>
      <c r="E795" s="1">
        <v>130</v>
      </c>
      <c r="F795" s="54">
        <f t="shared" si="201"/>
        <v>137.917</v>
      </c>
      <c r="G795" s="54">
        <f t="shared" si="200"/>
        <v>144.81285</v>
      </c>
      <c r="H795" s="71">
        <f t="shared" si="211"/>
        <v>162.91445625</v>
      </c>
      <c r="I795" s="71">
        <f t="shared" si="202"/>
        <v>166.17274537500001</v>
      </c>
      <c r="J795" s="71">
        <f t="shared" si="206"/>
        <v>182.79001991250001</v>
      </c>
      <c r="K795" s="71">
        <f t="shared" si="203"/>
        <v>195.40253128646251</v>
      </c>
      <c r="L795" s="71">
        <f t="shared" si="204"/>
        <v>205.17265785078564</v>
      </c>
      <c r="M795" s="71">
        <f t="shared" si="212"/>
        <v>211.32783758630922</v>
      </c>
      <c r="N795" s="71">
        <f t="shared" si="205"/>
        <v>237.74381728459787</v>
      </c>
      <c r="O795" s="21">
        <v>5.4000000000000006E-2</v>
      </c>
      <c r="P795" s="1">
        <v>20</v>
      </c>
      <c r="Q795" s="2" t="s">
        <v>846</v>
      </c>
      <c r="R795" s="6" t="s">
        <v>202</v>
      </c>
    </row>
    <row r="796" spans="1:18" x14ac:dyDescent="0.2">
      <c r="A796" s="12" t="s">
        <v>568</v>
      </c>
      <c r="C796" s="1" t="s">
        <v>2239</v>
      </c>
      <c r="D796" s="1" t="s">
        <v>489</v>
      </c>
      <c r="E796" s="1">
        <v>215</v>
      </c>
      <c r="F796" s="54">
        <f t="shared" si="201"/>
        <v>228.09349999999998</v>
      </c>
      <c r="G796" s="54">
        <f t="shared" si="200"/>
        <v>239.49817499999997</v>
      </c>
      <c r="H796" s="71">
        <f t="shared" si="211"/>
        <v>269.43544687499997</v>
      </c>
      <c r="I796" s="71">
        <f t="shared" si="202"/>
        <v>274.82415581249995</v>
      </c>
      <c r="J796" s="71">
        <f t="shared" si="206"/>
        <v>302.30657139374995</v>
      </c>
      <c r="K796" s="71">
        <f t="shared" si="203"/>
        <v>323.16572481991869</v>
      </c>
      <c r="L796" s="71">
        <f t="shared" si="204"/>
        <v>339.32401106091464</v>
      </c>
      <c r="M796" s="71">
        <f t="shared" si="212"/>
        <v>349.50373139274211</v>
      </c>
      <c r="N796" s="71">
        <f t="shared" si="205"/>
        <v>393.1916978168349</v>
      </c>
      <c r="O796" s="21">
        <v>9.9000000000000005E-2</v>
      </c>
      <c r="P796" s="1">
        <v>20</v>
      </c>
      <c r="Q796" s="2" t="s">
        <v>847</v>
      </c>
      <c r="R796" s="6" t="s">
        <v>202</v>
      </c>
    </row>
    <row r="797" spans="1:18" x14ac:dyDescent="0.2">
      <c r="A797" s="12" t="s">
        <v>569</v>
      </c>
      <c r="C797" s="1" t="s">
        <v>2239</v>
      </c>
      <c r="D797" s="1" t="s">
        <v>492</v>
      </c>
      <c r="E797" s="1">
        <v>450</v>
      </c>
      <c r="F797" s="54">
        <f t="shared" si="201"/>
        <v>477.40499999999997</v>
      </c>
      <c r="G797" s="54">
        <f t="shared" si="200"/>
        <v>501.27524999999997</v>
      </c>
      <c r="H797" s="71">
        <f t="shared" si="211"/>
        <v>563.93465624999999</v>
      </c>
      <c r="I797" s="71">
        <f t="shared" si="202"/>
        <v>575.21334937500001</v>
      </c>
      <c r="J797" s="71">
        <f t="shared" si="206"/>
        <v>632.73468431250001</v>
      </c>
      <c r="K797" s="71">
        <f t="shared" si="203"/>
        <v>676.39337753006248</v>
      </c>
      <c r="L797" s="71">
        <f t="shared" si="204"/>
        <v>710.21304640656558</v>
      </c>
      <c r="M797" s="71">
        <f t="shared" si="212"/>
        <v>731.51943779876262</v>
      </c>
      <c r="N797" s="71">
        <f t="shared" si="205"/>
        <v>822.95936752360797</v>
      </c>
      <c r="O797" s="21">
        <v>0.18</v>
      </c>
      <c r="P797" s="1">
        <v>20</v>
      </c>
      <c r="Q797" s="2" t="s">
        <v>848</v>
      </c>
      <c r="R797" s="6" t="s">
        <v>202</v>
      </c>
    </row>
    <row r="798" spans="1:18" x14ac:dyDescent="0.2">
      <c r="A798" s="12" t="s">
        <v>570</v>
      </c>
      <c r="C798" s="1" t="s">
        <v>2240</v>
      </c>
      <c r="D798" s="1" t="s">
        <v>487</v>
      </c>
      <c r="E798" s="1">
        <v>130</v>
      </c>
      <c r="F798" s="54">
        <f t="shared" si="201"/>
        <v>137.917</v>
      </c>
      <c r="G798" s="54">
        <f t="shared" si="200"/>
        <v>144.81285</v>
      </c>
      <c r="H798" s="71">
        <f t="shared" si="211"/>
        <v>162.91445625</v>
      </c>
      <c r="I798" s="71">
        <f t="shared" si="202"/>
        <v>166.17274537500001</v>
      </c>
      <c r="J798" s="71">
        <f t="shared" si="206"/>
        <v>182.79001991250001</v>
      </c>
      <c r="K798" s="71">
        <f t="shared" si="203"/>
        <v>195.40253128646251</v>
      </c>
      <c r="L798" s="71">
        <f t="shared" si="204"/>
        <v>205.17265785078564</v>
      </c>
      <c r="M798" s="71">
        <f t="shared" si="212"/>
        <v>211.32783758630922</v>
      </c>
      <c r="N798" s="71">
        <f t="shared" si="205"/>
        <v>237.74381728459787</v>
      </c>
      <c r="O798" s="21">
        <v>5.7000000000000002E-2</v>
      </c>
      <c r="P798" s="1">
        <v>20</v>
      </c>
      <c r="Q798" s="2" t="s">
        <v>849</v>
      </c>
      <c r="R798" s="6" t="s">
        <v>219</v>
      </c>
    </row>
    <row r="799" spans="1:18" x14ac:dyDescent="0.2">
      <c r="A799" s="12" t="s">
        <v>571</v>
      </c>
      <c r="C799" s="1" t="s">
        <v>2240</v>
      </c>
      <c r="D799" s="1" t="s">
        <v>489</v>
      </c>
      <c r="E799" s="1">
        <v>215</v>
      </c>
      <c r="F799" s="54">
        <f t="shared" si="201"/>
        <v>228.09349999999998</v>
      </c>
      <c r="G799" s="54">
        <f t="shared" si="200"/>
        <v>239.49817499999997</v>
      </c>
      <c r="H799" s="71">
        <f t="shared" si="211"/>
        <v>269.43544687499997</v>
      </c>
      <c r="I799" s="71">
        <f t="shared" si="202"/>
        <v>274.82415581249995</v>
      </c>
      <c r="J799" s="71">
        <f t="shared" si="206"/>
        <v>302.30657139374995</v>
      </c>
      <c r="K799" s="71">
        <f t="shared" si="203"/>
        <v>323.16572481991869</v>
      </c>
      <c r="L799" s="71">
        <f t="shared" si="204"/>
        <v>339.32401106091464</v>
      </c>
      <c r="M799" s="71">
        <f t="shared" si="212"/>
        <v>349.50373139274211</v>
      </c>
      <c r="N799" s="71">
        <f t="shared" si="205"/>
        <v>393.1916978168349</v>
      </c>
      <c r="O799" s="21">
        <v>9.0999999999999998E-2</v>
      </c>
      <c r="P799" s="1">
        <v>20</v>
      </c>
      <c r="Q799" s="2" t="s">
        <v>2447</v>
      </c>
      <c r="R799" s="6" t="s">
        <v>219</v>
      </c>
    </row>
    <row r="800" spans="1:18" x14ac:dyDescent="0.2">
      <c r="A800" s="12" t="s">
        <v>572</v>
      </c>
      <c r="C800" s="1" t="s">
        <v>2240</v>
      </c>
      <c r="D800" s="1" t="s">
        <v>492</v>
      </c>
      <c r="E800" s="1">
        <v>450</v>
      </c>
      <c r="F800" s="54">
        <f t="shared" si="201"/>
        <v>477.40499999999997</v>
      </c>
      <c r="G800" s="54">
        <f t="shared" si="200"/>
        <v>501.27524999999997</v>
      </c>
      <c r="H800" s="71">
        <f t="shared" si="211"/>
        <v>563.93465624999999</v>
      </c>
      <c r="I800" s="71">
        <f t="shared" si="202"/>
        <v>575.21334937500001</v>
      </c>
      <c r="J800" s="71">
        <f t="shared" si="206"/>
        <v>632.73468431250001</v>
      </c>
      <c r="K800" s="71">
        <f t="shared" si="203"/>
        <v>676.39337753006248</v>
      </c>
      <c r="L800" s="71">
        <f t="shared" si="204"/>
        <v>710.21304640656558</v>
      </c>
      <c r="M800" s="71">
        <f t="shared" si="212"/>
        <v>731.51943779876262</v>
      </c>
      <c r="N800" s="71">
        <f t="shared" si="205"/>
        <v>822.95936752360797</v>
      </c>
      <c r="O800" s="21">
        <v>0.18600000000000003</v>
      </c>
      <c r="P800" s="1">
        <v>20</v>
      </c>
      <c r="Q800" s="2" t="s">
        <v>2448</v>
      </c>
      <c r="R800" s="6" t="s">
        <v>219</v>
      </c>
    </row>
    <row r="801" spans="1:18" x14ac:dyDescent="0.2">
      <c r="A801" s="12" t="s">
        <v>573</v>
      </c>
      <c r="C801" s="1" t="s">
        <v>2240</v>
      </c>
      <c r="D801" s="1" t="s">
        <v>494</v>
      </c>
      <c r="E801" s="1">
        <v>240</v>
      </c>
      <c r="F801" s="54">
        <f t="shared" si="201"/>
        <v>254.61599999999999</v>
      </c>
      <c r="G801" s="54">
        <f t="shared" si="200"/>
        <v>267.34679999999997</v>
      </c>
      <c r="H801" s="71">
        <f t="shared" si="211"/>
        <v>300.76514999999995</v>
      </c>
      <c r="I801" s="71">
        <f t="shared" si="202"/>
        <v>306.78045299999997</v>
      </c>
      <c r="J801" s="71">
        <f t="shared" si="206"/>
        <v>337.45849829999997</v>
      </c>
      <c r="K801" s="71">
        <f t="shared" si="203"/>
        <v>360.74313468269997</v>
      </c>
      <c r="L801" s="71">
        <f t="shared" si="204"/>
        <v>378.78029141683498</v>
      </c>
      <c r="M801" s="71">
        <f t="shared" si="212"/>
        <v>390.14370015934003</v>
      </c>
      <c r="N801" s="71">
        <f t="shared" si="205"/>
        <v>438.91166267925752</v>
      </c>
      <c r="O801" s="21">
        <v>8.4000000000000005E-2</v>
      </c>
      <c r="P801" s="1">
        <v>10</v>
      </c>
      <c r="Q801" s="2" t="s">
        <v>2449</v>
      </c>
      <c r="R801" s="6" t="s">
        <v>219</v>
      </c>
    </row>
    <row r="802" spans="1:18" x14ac:dyDescent="0.2">
      <c r="A802" s="12" t="s">
        <v>574</v>
      </c>
      <c r="C802" s="1" t="s">
        <v>2240</v>
      </c>
      <c r="D802" s="1" t="s">
        <v>495</v>
      </c>
      <c r="E802" s="1">
        <v>410</v>
      </c>
      <c r="F802" s="54">
        <f t="shared" si="201"/>
        <v>434.96899999999999</v>
      </c>
      <c r="G802" s="54">
        <f t="shared" si="200"/>
        <v>456.71744999999999</v>
      </c>
      <c r="H802" s="71">
        <f t="shared" si="211"/>
        <v>513.80713125</v>
      </c>
      <c r="I802" s="71">
        <f t="shared" si="202"/>
        <v>524.08327387500003</v>
      </c>
      <c r="J802" s="71">
        <f t="shared" si="206"/>
        <v>576.49160126250013</v>
      </c>
      <c r="K802" s="71">
        <f t="shared" si="203"/>
        <v>616.26952174961264</v>
      </c>
      <c r="L802" s="71">
        <f t="shared" si="204"/>
        <v>647.08299783709333</v>
      </c>
      <c r="M802" s="71">
        <f t="shared" si="212"/>
        <v>666.49548777220616</v>
      </c>
      <c r="N802" s="71">
        <f t="shared" si="205"/>
        <v>749.80742374373199</v>
      </c>
      <c r="O802" s="21">
        <v>0.13500000000000001</v>
      </c>
      <c r="P802" s="1">
        <v>10</v>
      </c>
      <c r="Q802" s="2" t="s">
        <v>2450</v>
      </c>
      <c r="R802" s="6" t="s">
        <v>219</v>
      </c>
    </row>
    <row r="803" spans="1:18" x14ac:dyDescent="0.2">
      <c r="A803" s="12" t="s">
        <v>575</v>
      </c>
      <c r="C803" s="1" t="s">
        <v>2240</v>
      </c>
      <c r="D803" s="1" t="s">
        <v>483</v>
      </c>
      <c r="E803" s="1">
        <v>870</v>
      </c>
      <c r="F803" s="54">
        <f t="shared" si="201"/>
        <v>922.98299999999995</v>
      </c>
      <c r="G803" s="54">
        <f t="shared" si="200"/>
        <v>969.13215000000002</v>
      </c>
      <c r="H803" s="71">
        <f t="shared" si="211"/>
        <v>1090.2736687500001</v>
      </c>
      <c r="I803" s="71">
        <f t="shared" si="202"/>
        <v>1112.0791421250001</v>
      </c>
      <c r="J803" s="71">
        <f t="shared" si="206"/>
        <v>1223.2870563375002</v>
      </c>
      <c r="K803" s="71">
        <f t="shared" si="203"/>
        <v>1307.6938632247877</v>
      </c>
      <c r="L803" s="71">
        <f t="shared" si="204"/>
        <v>1373.0785563860272</v>
      </c>
      <c r="M803" s="71">
        <f t="shared" si="212"/>
        <v>1414.2709130776082</v>
      </c>
      <c r="N803" s="71">
        <f t="shared" si="205"/>
        <v>1591.0547772123091</v>
      </c>
      <c r="O803" s="21">
        <v>0.23300000000000001</v>
      </c>
      <c r="P803" s="1">
        <v>10</v>
      </c>
      <c r="Q803" s="2" t="s">
        <v>2451</v>
      </c>
      <c r="R803" s="6" t="s">
        <v>219</v>
      </c>
    </row>
    <row r="804" spans="1:18" x14ac:dyDescent="0.2">
      <c r="A804" s="12" t="s">
        <v>576</v>
      </c>
      <c r="C804" s="1" t="s">
        <v>2240</v>
      </c>
      <c r="D804" s="1" t="s">
        <v>496</v>
      </c>
      <c r="E804" s="1">
        <v>445</v>
      </c>
      <c r="F804" s="54">
        <f t="shared" si="201"/>
        <v>472.10049999999995</v>
      </c>
      <c r="G804" s="54">
        <f t="shared" si="200"/>
        <v>495.70552499999997</v>
      </c>
      <c r="H804" s="71">
        <f t="shared" si="211"/>
        <v>557.668715625</v>
      </c>
      <c r="I804" s="71">
        <f t="shared" si="202"/>
        <v>568.82208993749998</v>
      </c>
      <c r="J804" s="71">
        <f t="shared" si="206"/>
        <v>625.70429893125004</v>
      </c>
      <c r="K804" s="71">
        <f t="shared" si="203"/>
        <v>668.87789555750624</v>
      </c>
      <c r="L804" s="71">
        <f t="shared" si="204"/>
        <v>702.32179033538159</v>
      </c>
      <c r="M804" s="71">
        <f t="shared" si="212"/>
        <v>723.39144404544311</v>
      </c>
      <c r="N804" s="71">
        <f t="shared" si="205"/>
        <v>813.81537455112345</v>
      </c>
      <c r="O804" s="21">
        <v>0.16200000000000001</v>
      </c>
      <c r="P804" s="1">
        <v>10</v>
      </c>
      <c r="Q804" s="2" t="s">
        <v>2452</v>
      </c>
      <c r="R804" s="6" t="s">
        <v>219</v>
      </c>
    </row>
    <row r="805" spans="1:18" x14ac:dyDescent="0.2">
      <c r="A805" s="12" t="s">
        <v>577</v>
      </c>
      <c r="C805" s="1" t="s">
        <v>2240</v>
      </c>
      <c r="D805" s="1" t="s">
        <v>497</v>
      </c>
      <c r="E805" s="1">
        <v>960</v>
      </c>
      <c r="F805" s="54">
        <f t="shared" si="201"/>
        <v>1018.4639999999999</v>
      </c>
      <c r="G805" s="54">
        <f t="shared" si="200"/>
        <v>1069.3871999999999</v>
      </c>
      <c r="H805" s="71">
        <f t="shared" si="211"/>
        <v>1203.0605999999998</v>
      </c>
      <c r="I805" s="71">
        <f t="shared" si="202"/>
        <v>1227.1218119999999</v>
      </c>
      <c r="J805" s="71">
        <f t="shared" si="206"/>
        <v>1349.8339931999999</v>
      </c>
      <c r="K805" s="71">
        <f t="shared" si="203"/>
        <v>1442.9725387307999</v>
      </c>
      <c r="L805" s="71">
        <f t="shared" si="204"/>
        <v>1515.1211656673399</v>
      </c>
      <c r="M805" s="71">
        <f t="shared" si="212"/>
        <v>1560.5748006373601</v>
      </c>
      <c r="N805" s="71">
        <f t="shared" si="205"/>
        <v>1755.6466507170301</v>
      </c>
      <c r="O805" s="21">
        <v>0.27</v>
      </c>
      <c r="P805" s="1">
        <v>10</v>
      </c>
      <c r="Q805" s="2" t="s">
        <v>2453</v>
      </c>
      <c r="R805" s="6" t="s">
        <v>219</v>
      </c>
    </row>
    <row r="806" spans="1:18" x14ac:dyDescent="0.2">
      <c r="A806" s="12" t="s">
        <v>578</v>
      </c>
      <c r="C806" s="1" t="s">
        <v>2240</v>
      </c>
      <c r="D806" s="1" t="s">
        <v>498</v>
      </c>
      <c r="E806" s="1">
        <v>510</v>
      </c>
      <c r="F806" s="54">
        <f t="shared" si="201"/>
        <v>541.05899999999997</v>
      </c>
      <c r="G806" s="54">
        <f t="shared" si="200"/>
        <v>568.11194999999998</v>
      </c>
      <c r="H806" s="71">
        <f t="shared" si="211"/>
        <v>639.12594375000003</v>
      </c>
      <c r="I806" s="71">
        <f t="shared" si="202"/>
        <v>651.90846262500008</v>
      </c>
      <c r="J806" s="71">
        <f t="shared" si="206"/>
        <v>717.09930888750011</v>
      </c>
      <c r="K806" s="71">
        <f t="shared" si="203"/>
        <v>766.57916120073753</v>
      </c>
      <c r="L806" s="71">
        <f t="shared" si="204"/>
        <v>804.90811926077447</v>
      </c>
      <c r="M806" s="71">
        <f t="shared" si="212"/>
        <v>829.05536283859772</v>
      </c>
      <c r="N806" s="71">
        <f t="shared" si="205"/>
        <v>932.68728319342245</v>
      </c>
      <c r="O806" s="21">
        <v>0.158</v>
      </c>
      <c r="P806" s="1">
        <v>10</v>
      </c>
      <c r="Q806" s="2" t="s">
        <v>2454</v>
      </c>
      <c r="R806" s="6" t="s">
        <v>219</v>
      </c>
    </row>
    <row r="807" spans="1:18" x14ac:dyDescent="0.2">
      <c r="A807" s="12" t="s">
        <v>579</v>
      </c>
      <c r="C807" s="1" t="s">
        <v>2240</v>
      </c>
      <c r="D807" s="1" t="s">
        <v>499</v>
      </c>
      <c r="E807" s="1">
        <v>1110</v>
      </c>
      <c r="F807" s="54">
        <f t="shared" si="201"/>
        <v>1177.5989999999999</v>
      </c>
      <c r="G807" s="54">
        <f t="shared" si="200"/>
        <v>1236.4789499999999</v>
      </c>
      <c r="H807" s="71">
        <f t="shared" si="211"/>
        <v>1391.03881875</v>
      </c>
      <c r="I807" s="71">
        <f t="shared" si="202"/>
        <v>1418.8595951249999</v>
      </c>
      <c r="J807" s="71">
        <f t="shared" si="206"/>
        <v>1560.7455546375002</v>
      </c>
      <c r="K807" s="71">
        <f t="shared" si="203"/>
        <v>1668.4369979074877</v>
      </c>
      <c r="L807" s="71">
        <f t="shared" si="204"/>
        <v>1751.8588478028621</v>
      </c>
      <c r="M807" s="71">
        <f t="shared" si="212"/>
        <v>1804.4146132369481</v>
      </c>
      <c r="N807" s="71">
        <f t="shared" si="205"/>
        <v>2029.9664398915666</v>
      </c>
      <c r="O807" s="21">
        <v>0.32899999999999996</v>
      </c>
      <c r="P807" s="1">
        <v>10</v>
      </c>
      <c r="Q807" s="2" t="s">
        <v>2455</v>
      </c>
      <c r="R807" s="6" t="s">
        <v>219</v>
      </c>
    </row>
    <row r="808" spans="1:18" x14ac:dyDescent="0.2">
      <c r="A808" s="12" t="s">
        <v>580</v>
      </c>
      <c r="C808" s="1" t="s">
        <v>2240</v>
      </c>
      <c r="D808" s="1" t="s">
        <v>502</v>
      </c>
      <c r="E808" s="1">
        <v>1035</v>
      </c>
      <c r="F808" s="54">
        <f t="shared" si="201"/>
        <v>1098.0315000000001</v>
      </c>
      <c r="G808" s="54">
        <f t="shared" si="200"/>
        <v>1152.9330750000001</v>
      </c>
      <c r="H808" s="71">
        <f t="shared" si="211"/>
        <v>1297.0497093750002</v>
      </c>
      <c r="I808" s="71">
        <f t="shared" si="202"/>
        <v>1322.9907035625004</v>
      </c>
      <c r="J808" s="71">
        <f t="shared" si="206"/>
        <v>1455.2897739187506</v>
      </c>
      <c r="K808" s="71">
        <f t="shared" si="203"/>
        <v>1555.7047683191443</v>
      </c>
      <c r="L808" s="71">
        <f t="shared" si="204"/>
        <v>1633.4900067351016</v>
      </c>
      <c r="M808" s="71">
        <f t="shared" si="212"/>
        <v>1682.4947069371547</v>
      </c>
      <c r="N808" s="71">
        <f t="shared" si="205"/>
        <v>1892.8065453042991</v>
      </c>
      <c r="O808" s="21">
        <v>0.29599999999999999</v>
      </c>
      <c r="P808" s="1">
        <v>10</v>
      </c>
      <c r="Q808" s="2" t="s">
        <v>2456</v>
      </c>
      <c r="R808" s="6" t="s">
        <v>219</v>
      </c>
    </row>
    <row r="809" spans="1:18" x14ac:dyDescent="0.2">
      <c r="A809" s="12" t="s">
        <v>581</v>
      </c>
      <c r="C809" s="1" t="s">
        <v>2241</v>
      </c>
      <c r="D809" s="1" t="s">
        <v>487</v>
      </c>
      <c r="E809" s="1">
        <v>130</v>
      </c>
      <c r="F809" s="54">
        <f t="shared" si="201"/>
        <v>137.917</v>
      </c>
      <c r="G809" s="54">
        <f t="shared" si="200"/>
        <v>144.81285</v>
      </c>
      <c r="H809" s="71">
        <f t="shared" si="211"/>
        <v>162.91445625</v>
      </c>
      <c r="I809" s="71">
        <f t="shared" si="202"/>
        <v>166.17274537500001</v>
      </c>
      <c r="J809" s="71">
        <f t="shared" si="206"/>
        <v>182.79001991250001</v>
      </c>
      <c r="K809" s="71">
        <f t="shared" si="203"/>
        <v>195.40253128646251</v>
      </c>
      <c r="L809" s="71">
        <f t="shared" si="204"/>
        <v>205.17265785078564</v>
      </c>
      <c r="M809" s="71">
        <f t="shared" si="212"/>
        <v>211.32783758630922</v>
      </c>
      <c r="N809" s="71">
        <f t="shared" si="205"/>
        <v>237.74381728459787</v>
      </c>
      <c r="O809" s="21">
        <v>6.2E-2</v>
      </c>
      <c r="P809" s="1">
        <v>20</v>
      </c>
      <c r="Q809" s="2" t="s">
        <v>2457</v>
      </c>
      <c r="R809" s="6" t="s">
        <v>219</v>
      </c>
    </row>
    <row r="810" spans="1:18" x14ac:dyDescent="0.2">
      <c r="A810" s="12" t="s">
        <v>582</v>
      </c>
      <c r="C810" s="1" t="s">
        <v>2241</v>
      </c>
      <c r="D810" s="1" t="s">
        <v>488</v>
      </c>
      <c r="E810" s="1">
        <v>170</v>
      </c>
      <c r="F810" s="54">
        <f t="shared" si="201"/>
        <v>180.35299999999998</v>
      </c>
      <c r="G810" s="54">
        <f t="shared" si="200"/>
        <v>189.37064999999998</v>
      </c>
      <c r="H810" s="71">
        <f t="shared" si="211"/>
        <v>213.04198124999999</v>
      </c>
      <c r="I810" s="71">
        <f t="shared" si="202"/>
        <v>217.30282087500001</v>
      </c>
      <c r="J810" s="71">
        <f t="shared" si="206"/>
        <v>239.03310296250004</v>
      </c>
      <c r="K810" s="71">
        <f t="shared" si="203"/>
        <v>255.52638706691252</v>
      </c>
      <c r="L810" s="71">
        <f t="shared" si="204"/>
        <v>268.30270642025818</v>
      </c>
      <c r="M810" s="71">
        <f t="shared" si="212"/>
        <v>276.35178761286591</v>
      </c>
      <c r="N810" s="71">
        <f t="shared" si="205"/>
        <v>310.89576106447413</v>
      </c>
      <c r="O810" s="21">
        <v>8.2000000000000017E-2</v>
      </c>
      <c r="P810" s="1">
        <v>20</v>
      </c>
      <c r="Q810" s="2" t="s">
        <v>2458</v>
      </c>
      <c r="R810" s="6" t="s">
        <v>219</v>
      </c>
    </row>
    <row r="811" spans="1:18" x14ac:dyDescent="0.2">
      <c r="A811" s="12" t="s">
        <v>583</v>
      </c>
      <c r="C811" s="1" t="s">
        <v>2241</v>
      </c>
      <c r="D811" s="1" t="s">
        <v>489</v>
      </c>
      <c r="E811" s="1">
        <v>215</v>
      </c>
      <c r="F811" s="54">
        <f t="shared" si="201"/>
        <v>228.09349999999998</v>
      </c>
      <c r="G811" s="54">
        <f t="shared" si="200"/>
        <v>239.49817499999997</v>
      </c>
      <c r="H811" s="71">
        <f t="shared" si="211"/>
        <v>269.43544687499997</v>
      </c>
      <c r="I811" s="71">
        <f t="shared" si="202"/>
        <v>274.82415581249995</v>
      </c>
      <c r="J811" s="71">
        <f t="shared" si="206"/>
        <v>302.30657139374995</v>
      </c>
      <c r="K811" s="71">
        <f t="shared" si="203"/>
        <v>323.16572481991869</v>
      </c>
      <c r="L811" s="71">
        <f t="shared" si="204"/>
        <v>339.32401106091464</v>
      </c>
      <c r="M811" s="71">
        <f t="shared" si="212"/>
        <v>349.50373139274211</v>
      </c>
      <c r="N811" s="71">
        <f t="shared" si="205"/>
        <v>393.1916978168349</v>
      </c>
      <c r="O811" s="21">
        <v>0.10100000000000002</v>
      </c>
      <c r="P811" s="1">
        <v>20</v>
      </c>
      <c r="Q811" s="2" t="s">
        <v>2459</v>
      </c>
      <c r="R811" s="6" t="s">
        <v>219</v>
      </c>
    </row>
    <row r="812" spans="1:18" x14ac:dyDescent="0.2">
      <c r="A812" s="12" t="s">
        <v>584</v>
      </c>
      <c r="C812" s="1" t="s">
        <v>2241</v>
      </c>
      <c r="D812" s="1" t="s">
        <v>490</v>
      </c>
      <c r="E812" s="1">
        <v>255</v>
      </c>
      <c r="F812" s="54">
        <f t="shared" si="201"/>
        <v>270.52949999999998</v>
      </c>
      <c r="G812" s="54">
        <f t="shared" si="200"/>
        <v>284.05597499999999</v>
      </c>
      <c r="H812" s="71">
        <f t="shared" si="211"/>
        <v>319.56297187500002</v>
      </c>
      <c r="I812" s="71">
        <f t="shared" si="202"/>
        <v>325.95423131250004</v>
      </c>
      <c r="J812" s="71">
        <f t="shared" si="206"/>
        <v>358.54965444375006</v>
      </c>
      <c r="K812" s="71">
        <f t="shared" si="203"/>
        <v>383.28958060036877</v>
      </c>
      <c r="L812" s="71">
        <f t="shared" si="204"/>
        <v>402.45405963038723</v>
      </c>
      <c r="M812" s="71">
        <f t="shared" si="212"/>
        <v>414.52768141929886</v>
      </c>
      <c r="N812" s="71">
        <f t="shared" si="205"/>
        <v>466.34364159671122</v>
      </c>
      <c r="O812" s="21">
        <v>0.12</v>
      </c>
      <c r="P812" s="1">
        <v>20</v>
      </c>
      <c r="Q812" s="2" t="s">
        <v>2460</v>
      </c>
      <c r="R812" s="6" t="s">
        <v>219</v>
      </c>
    </row>
    <row r="813" spans="1:18" x14ac:dyDescent="0.2">
      <c r="A813" s="12" t="s">
        <v>585</v>
      </c>
      <c r="C813" s="1" t="s">
        <v>2241</v>
      </c>
      <c r="D813" s="1" t="s">
        <v>491</v>
      </c>
      <c r="E813" s="1">
        <v>290</v>
      </c>
      <c r="F813" s="54">
        <f t="shared" si="201"/>
        <v>307.661</v>
      </c>
      <c r="G813" s="54">
        <f t="shared" si="200"/>
        <v>323.04405000000003</v>
      </c>
      <c r="H813" s="71">
        <f t="shared" si="211"/>
        <v>363.42455625000002</v>
      </c>
      <c r="I813" s="71">
        <f t="shared" si="202"/>
        <v>370.69304737500005</v>
      </c>
      <c r="J813" s="71">
        <f t="shared" si="206"/>
        <v>407.76235211250008</v>
      </c>
      <c r="K813" s="71">
        <f t="shared" si="203"/>
        <v>435.89795440826259</v>
      </c>
      <c r="L813" s="71">
        <f t="shared" si="204"/>
        <v>457.69285212867572</v>
      </c>
      <c r="M813" s="71">
        <f t="shared" si="212"/>
        <v>471.42363769253603</v>
      </c>
      <c r="N813" s="71">
        <f t="shared" si="205"/>
        <v>530.35159240410303</v>
      </c>
      <c r="O813" s="21">
        <v>0.13900000000000001</v>
      </c>
      <c r="P813" s="1">
        <v>20</v>
      </c>
      <c r="Q813" s="2" t="s">
        <v>2461</v>
      </c>
      <c r="R813" s="6" t="s">
        <v>219</v>
      </c>
    </row>
    <row r="814" spans="1:18" x14ac:dyDescent="0.2">
      <c r="A814" s="12" t="s">
        <v>586</v>
      </c>
      <c r="C814" s="1" t="s">
        <v>2241</v>
      </c>
      <c r="D814" s="1" t="s">
        <v>493</v>
      </c>
      <c r="E814" s="1">
        <v>355</v>
      </c>
      <c r="F814" s="54">
        <f t="shared" si="201"/>
        <v>376.61949999999996</v>
      </c>
      <c r="G814" s="54">
        <f t="shared" si="200"/>
        <v>395.45047499999998</v>
      </c>
      <c r="H814" s="71">
        <f t="shared" si="211"/>
        <v>444.881784375</v>
      </c>
      <c r="I814" s="71">
        <f t="shared" si="202"/>
        <v>453.77942006249998</v>
      </c>
      <c r="J814" s="71">
        <f t="shared" si="206"/>
        <v>499.15736206875005</v>
      </c>
      <c r="K814" s="71">
        <f t="shared" si="203"/>
        <v>533.59922005149383</v>
      </c>
      <c r="L814" s="71">
        <f t="shared" si="204"/>
        <v>560.27918105406854</v>
      </c>
      <c r="M814" s="71">
        <f t="shared" si="212"/>
        <v>577.08755648569058</v>
      </c>
      <c r="N814" s="71">
        <f t="shared" si="205"/>
        <v>649.22350104640191</v>
      </c>
      <c r="O814" s="21">
        <v>0.161</v>
      </c>
      <c r="P814" s="1">
        <v>20</v>
      </c>
      <c r="Q814" s="2" t="s">
        <v>2462</v>
      </c>
      <c r="R814" s="6" t="s">
        <v>219</v>
      </c>
    </row>
    <row r="815" spans="1:18" x14ac:dyDescent="0.2">
      <c r="A815" s="12" t="s">
        <v>587</v>
      </c>
      <c r="C815" s="1" t="s">
        <v>2241</v>
      </c>
      <c r="D815" s="1" t="s">
        <v>492</v>
      </c>
      <c r="E815" s="1">
        <v>450</v>
      </c>
      <c r="F815" s="54">
        <f t="shared" si="201"/>
        <v>477.40499999999997</v>
      </c>
      <c r="G815" s="54">
        <f t="shared" si="200"/>
        <v>501.27524999999997</v>
      </c>
      <c r="H815" s="71">
        <f t="shared" si="211"/>
        <v>563.93465624999999</v>
      </c>
      <c r="I815" s="71">
        <f t="shared" si="202"/>
        <v>575.21334937500001</v>
      </c>
      <c r="J815" s="71">
        <f t="shared" si="206"/>
        <v>632.73468431250001</v>
      </c>
      <c r="K815" s="71">
        <f t="shared" si="203"/>
        <v>676.39337753006248</v>
      </c>
      <c r="L815" s="71">
        <f t="shared" si="204"/>
        <v>710.21304640656558</v>
      </c>
      <c r="M815" s="71">
        <f t="shared" si="212"/>
        <v>731.51943779876262</v>
      </c>
      <c r="N815" s="71">
        <f t="shared" si="205"/>
        <v>822.95936752360797</v>
      </c>
      <c r="O815" s="21">
        <v>0.188</v>
      </c>
      <c r="P815" s="1">
        <v>20</v>
      </c>
      <c r="Q815" s="2" t="s">
        <v>2463</v>
      </c>
      <c r="R815" s="6" t="s">
        <v>219</v>
      </c>
    </row>
    <row r="816" spans="1:18" x14ac:dyDescent="0.2">
      <c r="A816" s="12" t="s">
        <v>588</v>
      </c>
      <c r="C816" s="1" t="s">
        <v>2242</v>
      </c>
      <c r="D816" s="1" t="s">
        <v>503</v>
      </c>
      <c r="E816" s="1">
        <v>1120</v>
      </c>
      <c r="F816" s="54">
        <f t="shared" si="201"/>
        <v>1188.2079999999999</v>
      </c>
      <c r="G816" s="54">
        <f t="shared" si="200"/>
        <v>1247.6183999999998</v>
      </c>
      <c r="H816" s="71">
        <f>G816*1.05</f>
        <v>1309.9993199999999</v>
      </c>
      <c r="I816" s="71">
        <f t="shared" si="202"/>
        <v>1336.1993063999998</v>
      </c>
      <c r="J816" s="71">
        <f>I816*1.07</f>
        <v>1429.733257848</v>
      </c>
      <c r="K816" s="71">
        <f>J816*1.099</f>
        <v>1571.2768503749519</v>
      </c>
      <c r="L816" s="71">
        <f t="shared" si="204"/>
        <v>1649.8406928936995</v>
      </c>
      <c r="M816" s="71">
        <f t="shared" si="212"/>
        <v>1699.3359136805104</v>
      </c>
      <c r="N816" s="71">
        <f>M816*1.05</f>
        <v>1784.302709364536</v>
      </c>
      <c r="O816" s="21">
        <v>0.11700000000000001</v>
      </c>
      <c r="P816" s="1">
        <v>1</v>
      </c>
      <c r="Q816" s="2" t="s">
        <v>2464</v>
      </c>
      <c r="R816" s="6" t="s">
        <v>181</v>
      </c>
    </row>
    <row r="817" spans="1:18" x14ac:dyDescent="0.2">
      <c r="A817" s="12" t="s">
        <v>2122</v>
      </c>
      <c r="C817" s="1" t="s">
        <v>2123</v>
      </c>
      <c r="D817" s="1" t="s">
        <v>503</v>
      </c>
      <c r="E817" s="1">
        <v>1250</v>
      </c>
      <c r="F817" s="54">
        <f t="shared" si="201"/>
        <v>1326.125</v>
      </c>
      <c r="G817" s="54">
        <f t="shared" si="200"/>
        <v>1392.4312500000001</v>
      </c>
      <c r="H817" s="71">
        <f t="shared" ref="H817:H831" si="213">G817*1.05</f>
        <v>1462.0528125000001</v>
      </c>
      <c r="I817" s="71">
        <f t="shared" si="202"/>
        <v>1491.29386875</v>
      </c>
      <c r="J817" s="71">
        <f t="shared" ref="J817:J820" si="214">I817*1.07</f>
        <v>1595.6844395625001</v>
      </c>
      <c r="K817" s="71">
        <f t="shared" ref="K817:K825" si="215">J817*1.099</f>
        <v>1753.6571990791876</v>
      </c>
      <c r="L817" s="71">
        <f t="shared" si="204"/>
        <v>1841.3400590331471</v>
      </c>
      <c r="M817" s="71">
        <f t="shared" si="212"/>
        <v>1896.5802608041415</v>
      </c>
      <c r="N817" s="71">
        <f t="shared" ref="N817:N825" si="216">M817*1.05</f>
        <v>1991.4092738443487</v>
      </c>
      <c r="O817" s="21">
        <v>0.113</v>
      </c>
      <c r="P817" s="1">
        <v>1</v>
      </c>
      <c r="Q817" s="2" t="s">
        <v>746</v>
      </c>
      <c r="R817" s="6" t="s">
        <v>219</v>
      </c>
    </row>
    <row r="818" spans="1:18" x14ac:dyDescent="0.2">
      <c r="A818" s="12" t="s">
        <v>589</v>
      </c>
      <c r="C818" s="1" t="s">
        <v>2547</v>
      </c>
      <c r="D818" s="1" t="s">
        <v>503</v>
      </c>
      <c r="E818" s="1">
        <v>615</v>
      </c>
      <c r="F818" s="54">
        <f t="shared" si="201"/>
        <v>652.45349999999996</v>
      </c>
      <c r="G818" s="54">
        <f t="shared" si="200"/>
        <v>685.07617500000003</v>
      </c>
      <c r="H818" s="71">
        <f t="shared" si="213"/>
        <v>719.32998375000011</v>
      </c>
      <c r="I818" s="71">
        <f t="shared" si="202"/>
        <v>733.71658342500018</v>
      </c>
      <c r="J818" s="71">
        <f t="shared" si="214"/>
        <v>785.07674426475023</v>
      </c>
      <c r="K818" s="71">
        <f t="shared" si="215"/>
        <v>862.79934194696045</v>
      </c>
      <c r="L818" s="71">
        <f t="shared" si="204"/>
        <v>905.93930904430852</v>
      </c>
      <c r="M818" s="71">
        <f t="shared" si="212"/>
        <v>933.11748831563784</v>
      </c>
      <c r="N818" s="71">
        <f t="shared" si="216"/>
        <v>979.77336273141975</v>
      </c>
      <c r="O818" s="21">
        <v>0.111</v>
      </c>
      <c r="P818" s="1">
        <v>1</v>
      </c>
      <c r="Q818" s="2" t="s">
        <v>2465</v>
      </c>
      <c r="R818" s="6" t="s">
        <v>181</v>
      </c>
    </row>
    <row r="819" spans="1:18" x14ac:dyDescent="0.2">
      <c r="A819" s="12" t="s">
        <v>590</v>
      </c>
      <c r="C819" s="1" t="s">
        <v>2548</v>
      </c>
      <c r="D819" s="1" t="s">
        <v>501</v>
      </c>
      <c r="E819" s="1">
        <v>890</v>
      </c>
      <c r="F819" s="54">
        <f t="shared" si="201"/>
        <v>944.20099999999991</v>
      </c>
      <c r="G819" s="54">
        <f t="shared" si="200"/>
        <v>991.41104999999993</v>
      </c>
      <c r="H819" s="71">
        <f t="shared" si="213"/>
        <v>1040.9816025</v>
      </c>
      <c r="I819" s="71">
        <f t="shared" si="202"/>
        <v>1061.8012345500001</v>
      </c>
      <c r="J819" s="71">
        <f t="shared" si="214"/>
        <v>1136.1273209685003</v>
      </c>
      <c r="K819" s="71">
        <f t="shared" si="215"/>
        <v>1248.6039257443817</v>
      </c>
      <c r="L819" s="71">
        <f t="shared" si="204"/>
        <v>1311.0341220316009</v>
      </c>
      <c r="M819" s="71">
        <f t="shared" si="212"/>
        <v>1350.3651456925488</v>
      </c>
      <c r="N819" s="71">
        <f t="shared" si="216"/>
        <v>1417.8834029771763</v>
      </c>
      <c r="O819" s="21">
        <v>0.20800000000000002</v>
      </c>
      <c r="P819" s="1">
        <v>1</v>
      </c>
      <c r="Q819" s="2" t="s">
        <v>2466</v>
      </c>
      <c r="R819" s="6" t="s">
        <v>181</v>
      </c>
    </row>
    <row r="820" spans="1:18" x14ac:dyDescent="0.2">
      <c r="A820" s="12" t="s">
        <v>591</v>
      </c>
      <c r="C820" s="1" t="s">
        <v>2547</v>
      </c>
      <c r="D820" s="1" t="s">
        <v>500</v>
      </c>
      <c r="E820" s="1">
        <v>610</v>
      </c>
      <c r="F820" s="54">
        <f t="shared" si="201"/>
        <v>647.149</v>
      </c>
      <c r="G820" s="54">
        <f t="shared" si="200"/>
        <v>679.50645000000009</v>
      </c>
      <c r="H820" s="71">
        <f t="shared" si="213"/>
        <v>713.48177250000015</v>
      </c>
      <c r="I820" s="71">
        <f t="shared" si="202"/>
        <v>727.75140795000016</v>
      </c>
      <c r="J820" s="71">
        <f t="shared" si="214"/>
        <v>778.69400650650016</v>
      </c>
      <c r="K820" s="71">
        <f t="shared" si="215"/>
        <v>855.78471315064371</v>
      </c>
      <c r="L820" s="71">
        <f t="shared" si="204"/>
        <v>898.57394880817594</v>
      </c>
      <c r="M820" s="71">
        <f t="shared" si="212"/>
        <v>925.53116727242127</v>
      </c>
      <c r="N820" s="71">
        <f t="shared" si="216"/>
        <v>971.80772563604239</v>
      </c>
      <c r="O820" s="21">
        <v>0.13</v>
      </c>
      <c r="P820" s="1">
        <v>1</v>
      </c>
      <c r="Q820" s="2" t="s">
        <v>2467</v>
      </c>
      <c r="R820" s="6" t="s">
        <v>181</v>
      </c>
    </row>
    <row r="821" spans="1:18" x14ac:dyDescent="0.2">
      <c r="A821" s="12" t="s">
        <v>2124</v>
      </c>
      <c r="C821" s="1" t="s">
        <v>2128</v>
      </c>
      <c r="D821" s="1" t="s">
        <v>2129</v>
      </c>
      <c r="E821" s="1">
        <v>840</v>
      </c>
      <c r="F821" s="54">
        <f t="shared" si="201"/>
        <v>891.15599999999995</v>
      </c>
      <c r="G821" s="54">
        <f t="shared" si="200"/>
        <v>935.71379999999999</v>
      </c>
      <c r="H821" s="71">
        <f t="shared" si="213"/>
        <v>982.49949000000004</v>
      </c>
      <c r="I821" s="71">
        <f t="shared" si="202"/>
        <v>1002.1494798000001</v>
      </c>
      <c r="J821" s="71">
        <f>I821*1.05</f>
        <v>1052.2569537900001</v>
      </c>
      <c r="K821" s="71">
        <f t="shared" si="215"/>
        <v>1156.4303922152101</v>
      </c>
      <c r="L821" s="71">
        <f t="shared" si="204"/>
        <v>1214.2519118259706</v>
      </c>
      <c r="M821" s="71">
        <f t="shared" si="212"/>
        <v>1250.6794691807497</v>
      </c>
      <c r="N821" s="71">
        <f t="shared" si="216"/>
        <v>1313.2134426397872</v>
      </c>
      <c r="O821" s="21">
        <v>0.04</v>
      </c>
      <c r="P821" s="1">
        <v>1</v>
      </c>
      <c r="Q821" s="2" t="s">
        <v>747</v>
      </c>
      <c r="R821" s="6" t="s">
        <v>219</v>
      </c>
    </row>
    <row r="822" spans="1:18" x14ac:dyDescent="0.2">
      <c r="A822" s="12" t="s">
        <v>2125</v>
      </c>
      <c r="C822" s="1" t="s">
        <v>2130</v>
      </c>
      <c r="D822" s="1" t="s">
        <v>2131</v>
      </c>
      <c r="E822" s="1">
        <v>750</v>
      </c>
      <c r="F822" s="54">
        <f t="shared" si="201"/>
        <v>795.67499999999995</v>
      </c>
      <c r="G822" s="54">
        <f t="shared" si="200"/>
        <v>835.45875000000001</v>
      </c>
      <c r="H822" s="71">
        <f t="shared" si="213"/>
        <v>877.23168750000002</v>
      </c>
      <c r="I822" s="71">
        <f t="shared" si="202"/>
        <v>894.77632125000002</v>
      </c>
      <c r="J822" s="71">
        <f t="shared" ref="J822:J825" si="217">I822*1.05</f>
        <v>939.51513731250009</v>
      </c>
      <c r="K822" s="71">
        <f t="shared" si="215"/>
        <v>1032.5271359064375</v>
      </c>
      <c r="L822" s="71">
        <f t="shared" si="204"/>
        <v>1084.1534927017594</v>
      </c>
      <c r="M822" s="71">
        <f t="shared" si="212"/>
        <v>1116.6780974828123</v>
      </c>
      <c r="N822" s="71">
        <f t="shared" si="216"/>
        <v>1172.512002356953</v>
      </c>
      <c r="O822" s="21">
        <v>0.01</v>
      </c>
      <c r="P822" s="1">
        <v>1</v>
      </c>
      <c r="Q822" s="2" t="s">
        <v>748</v>
      </c>
      <c r="R822" s="6" t="s">
        <v>219</v>
      </c>
    </row>
    <row r="823" spans="1:18" x14ac:dyDescent="0.2">
      <c r="A823" s="12" t="s">
        <v>2126</v>
      </c>
      <c r="C823" s="1" t="s">
        <v>2134</v>
      </c>
      <c r="D823" s="1" t="s">
        <v>2132</v>
      </c>
      <c r="E823" s="1">
        <v>1410</v>
      </c>
      <c r="F823" s="54">
        <f t="shared" si="201"/>
        <v>1495.8689999999999</v>
      </c>
      <c r="G823" s="54">
        <f t="shared" si="200"/>
        <v>1570.66245</v>
      </c>
      <c r="H823" s="71">
        <f t="shared" si="213"/>
        <v>1649.1955725</v>
      </c>
      <c r="I823" s="71">
        <f t="shared" si="202"/>
        <v>1682.1794839500001</v>
      </c>
      <c r="J823" s="71">
        <f t="shared" si="217"/>
        <v>1766.2884581475003</v>
      </c>
      <c r="K823" s="71">
        <f t="shared" si="215"/>
        <v>1941.1510155041028</v>
      </c>
      <c r="L823" s="71">
        <f t="shared" si="204"/>
        <v>2038.2085662793081</v>
      </c>
      <c r="M823" s="71">
        <f t="shared" si="212"/>
        <v>2099.3548232676876</v>
      </c>
      <c r="N823" s="71">
        <f t="shared" si="216"/>
        <v>2204.3225644310719</v>
      </c>
      <c r="O823" s="21">
        <v>0.128</v>
      </c>
      <c r="P823" s="1">
        <v>1</v>
      </c>
      <c r="Q823" s="2" t="s">
        <v>749</v>
      </c>
      <c r="R823" s="6" t="s">
        <v>219</v>
      </c>
    </row>
    <row r="824" spans="1:18" x14ac:dyDescent="0.2">
      <c r="A824" s="12" t="s">
        <v>2127</v>
      </c>
      <c r="C824" s="1" t="s">
        <v>2134</v>
      </c>
      <c r="D824" s="1" t="s">
        <v>2133</v>
      </c>
      <c r="E824" s="1">
        <v>2190</v>
      </c>
      <c r="F824" s="54">
        <f t="shared" si="201"/>
        <v>2323.3710000000001</v>
      </c>
      <c r="G824" s="54">
        <f t="shared" si="200"/>
        <v>2439.5395500000004</v>
      </c>
      <c r="H824" s="71">
        <f t="shared" si="213"/>
        <v>2561.5165275000004</v>
      </c>
      <c r="I824" s="71">
        <f t="shared" si="202"/>
        <v>2612.7468580500004</v>
      </c>
      <c r="J824" s="71">
        <f t="shared" si="217"/>
        <v>2743.3842009525006</v>
      </c>
      <c r="K824" s="71">
        <f t="shared" si="215"/>
        <v>3014.9792368467979</v>
      </c>
      <c r="L824" s="71">
        <f t="shared" si="204"/>
        <v>3165.728198689138</v>
      </c>
      <c r="M824" s="71">
        <f t="shared" si="212"/>
        <v>3260.7000446498123</v>
      </c>
      <c r="N824" s="71">
        <f t="shared" si="216"/>
        <v>3423.7350468823029</v>
      </c>
      <c r="O824" s="21">
        <v>0.28199999999999997</v>
      </c>
      <c r="P824" s="1">
        <v>1</v>
      </c>
      <c r="Q824" s="2" t="s">
        <v>750</v>
      </c>
      <c r="R824" s="6" t="s">
        <v>219</v>
      </c>
    </row>
    <row r="825" spans="1:18" x14ac:dyDescent="0.2">
      <c r="A825" s="12" t="s">
        <v>426</v>
      </c>
      <c r="C825" s="1" t="s">
        <v>427</v>
      </c>
      <c r="D825" s="1" t="s">
        <v>428</v>
      </c>
      <c r="E825" s="1">
        <v>900</v>
      </c>
      <c r="F825" s="54">
        <f t="shared" si="201"/>
        <v>954.81</v>
      </c>
      <c r="G825" s="54">
        <f t="shared" si="200"/>
        <v>1002.5504999999999</v>
      </c>
      <c r="H825" s="71">
        <f t="shared" si="213"/>
        <v>1052.6780249999999</v>
      </c>
      <c r="I825" s="71">
        <f t="shared" si="202"/>
        <v>1073.7315854999999</v>
      </c>
      <c r="J825" s="71">
        <f t="shared" si="217"/>
        <v>1127.4181647749999</v>
      </c>
      <c r="K825" s="71">
        <f t="shared" si="215"/>
        <v>1239.0325630877248</v>
      </c>
      <c r="L825" s="71">
        <f t="shared" si="204"/>
        <v>1300.9841912421111</v>
      </c>
      <c r="M825" s="71">
        <f t="shared" si="212"/>
        <v>1340.0137169793745</v>
      </c>
      <c r="N825" s="71">
        <f t="shared" si="216"/>
        <v>1407.0144028283432</v>
      </c>
      <c r="O825" s="21">
        <v>0.44</v>
      </c>
      <c r="P825" s="1">
        <v>1</v>
      </c>
      <c r="Q825" s="2" t="s">
        <v>429</v>
      </c>
      <c r="R825" s="6" t="s">
        <v>187</v>
      </c>
    </row>
    <row r="826" spans="1:18" s="3" customFormat="1" x14ac:dyDescent="0.2">
      <c r="A826" s="12">
        <v>618220699</v>
      </c>
      <c r="B826" s="12"/>
      <c r="C826" s="1" t="s">
        <v>1994</v>
      </c>
      <c r="D826" s="1" t="s">
        <v>1995</v>
      </c>
      <c r="E826" s="1">
        <v>195</v>
      </c>
      <c r="F826" s="54">
        <f t="shared" si="201"/>
        <v>206.87549999999999</v>
      </c>
      <c r="G826" s="54">
        <f t="shared" si="200"/>
        <v>217.21927500000001</v>
      </c>
      <c r="H826" s="71">
        <f>G826*1.125</f>
        <v>244.371684375</v>
      </c>
      <c r="I826" s="71">
        <f t="shared" si="202"/>
        <v>249.25911806249999</v>
      </c>
      <c r="J826" s="71">
        <f>I826*1.045</f>
        <v>260.47577837531247</v>
      </c>
      <c r="K826" s="71">
        <f t="shared" si="203"/>
        <v>278.44860708320903</v>
      </c>
      <c r="L826" s="71">
        <f t="shared" si="204"/>
        <v>292.37103743736947</v>
      </c>
      <c r="M826" s="71">
        <f t="shared" si="212"/>
        <v>301.14216856049057</v>
      </c>
      <c r="N826" s="71">
        <f>M826*1.125</f>
        <v>338.78493963055189</v>
      </c>
      <c r="O826" s="21">
        <v>4.8000000000000001E-2</v>
      </c>
      <c r="P826" s="1">
        <v>1</v>
      </c>
      <c r="Q826" s="2" t="s">
        <v>1993</v>
      </c>
      <c r="R826" s="6" t="s">
        <v>219</v>
      </c>
    </row>
    <row r="827" spans="1:18" x14ac:dyDescent="0.2">
      <c r="A827" s="12" t="s">
        <v>904</v>
      </c>
      <c r="C827" s="1" t="s">
        <v>2243</v>
      </c>
      <c r="D827" s="1" t="s">
        <v>504</v>
      </c>
      <c r="E827" s="1">
        <v>70</v>
      </c>
      <c r="F827" s="54">
        <f t="shared" si="201"/>
        <v>74.262999999999991</v>
      </c>
      <c r="G827" s="54">
        <f t="shared" si="200"/>
        <v>77.97614999999999</v>
      </c>
      <c r="H827" s="71">
        <f t="shared" ref="H827:H829" si="218">G827*1.125</f>
        <v>87.723168749999985</v>
      </c>
      <c r="I827" s="71">
        <f t="shared" si="202"/>
        <v>89.477632124999985</v>
      </c>
      <c r="J827" s="71">
        <f>I827*1.1</f>
        <v>98.425395337499992</v>
      </c>
      <c r="K827" s="71">
        <f t="shared" si="203"/>
        <v>105.21674761578748</v>
      </c>
      <c r="L827" s="71">
        <f t="shared" si="204"/>
        <v>110.47758499657687</v>
      </c>
      <c r="M827" s="71">
        <f t="shared" si="212"/>
        <v>113.79191254647418</v>
      </c>
      <c r="N827" s="71">
        <f t="shared" ref="N827:N838" si="219">M827*1.125</f>
        <v>128.01590161478344</v>
      </c>
      <c r="O827" s="21">
        <v>8.0000000000000002E-3</v>
      </c>
      <c r="P827" s="1">
        <v>1</v>
      </c>
      <c r="Q827" s="2" t="s">
        <v>2468</v>
      </c>
      <c r="R827" s="6" t="s">
        <v>194</v>
      </c>
    </row>
    <row r="828" spans="1:18" x14ac:dyDescent="0.2">
      <c r="A828" s="12" t="s">
        <v>905</v>
      </c>
      <c r="C828" s="1" t="s">
        <v>2243</v>
      </c>
      <c r="D828" s="1" t="s">
        <v>505</v>
      </c>
      <c r="E828" s="1">
        <v>70</v>
      </c>
      <c r="F828" s="54">
        <f t="shared" si="201"/>
        <v>74.262999999999991</v>
      </c>
      <c r="G828" s="54">
        <f t="shared" si="200"/>
        <v>77.97614999999999</v>
      </c>
      <c r="H828" s="71">
        <f t="shared" si="218"/>
        <v>87.723168749999985</v>
      </c>
      <c r="I828" s="71">
        <f t="shared" si="202"/>
        <v>89.477632124999985</v>
      </c>
      <c r="J828" s="71">
        <f t="shared" ref="J828:J829" si="220">I828*1.1</f>
        <v>98.425395337499992</v>
      </c>
      <c r="K828" s="71">
        <f t="shared" si="203"/>
        <v>105.21674761578748</v>
      </c>
      <c r="L828" s="71">
        <f t="shared" si="204"/>
        <v>110.47758499657687</v>
      </c>
      <c r="M828" s="71">
        <f t="shared" si="212"/>
        <v>113.79191254647418</v>
      </c>
      <c r="N828" s="71">
        <f t="shared" si="219"/>
        <v>128.01590161478344</v>
      </c>
      <c r="O828" s="21">
        <v>8.0000000000000002E-3</v>
      </c>
      <c r="P828" s="1">
        <v>1</v>
      </c>
      <c r="Q828" s="2" t="s">
        <v>2469</v>
      </c>
      <c r="R828" s="6" t="s">
        <v>194</v>
      </c>
    </row>
    <row r="829" spans="1:18" x14ac:dyDescent="0.2">
      <c r="A829" s="12" t="s">
        <v>906</v>
      </c>
      <c r="C829" s="1" t="s">
        <v>2244</v>
      </c>
      <c r="D829" s="1" t="s">
        <v>2542</v>
      </c>
      <c r="E829" s="1">
        <v>90</v>
      </c>
      <c r="F829" s="54">
        <f t="shared" si="201"/>
        <v>95.480999999999995</v>
      </c>
      <c r="G829" s="54">
        <f t="shared" si="200"/>
        <v>100.25505</v>
      </c>
      <c r="H829" s="71">
        <f t="shared" si="218"/>
        <v>112.78693124999999</v>
      </c>
      <c r="I829" s="71">
        <f t="shared" si="202"/>
        <v>115.042669875</v>
      </c>
      <c r="J829" s="71">
        <f t="shared" si="220"/>
        <v>126.54693686250002</v>
      </c>
      <c r="K829" s="71">
        <f t="shared" si="203"/>
        <v>135.27867550601252</v>
      </c>
      <c r="L829" s="71">
        <f t="shared" si="204"/>
        <v>142.04260928131316</v>
      </c>
      <c r="M829" s="71">
        <f t="shared" si="212"/>
        <v>146.30388755975255</v>
      </c>
      <c r="N829" s="71">
        <f t="shared" si="219"/>
        <v>164.59187350472163</v>
      </c>
      <c r="O829" s="21">
        <v>1.9E-2</v>
      </c>
      <c r="P829" s="1">
        <v>10</v>
      </c>
      <c r="Q829" s="2" t="s">
        <v>2470</v>
      </c>
      <c r="R829" s="6" t="s">
        <v>194</v>
      </c>
    </row>
    <row r="830" spans="1:18" s="3" customFormat="1" x14ac:dyDescent="0.2">
      <c r="A830" s="12">
        <v>625060699</v>
      </c>
      <c r="B830" s="12"/>
      <c r="C830" s="1" t="s">
        <v>2245</v>
      </c>
      <c r="D830" s="1" t="s">
        <v>1996</v>
      </c>
      <c r="E830" s="1">
        <v>150</v>
      </c>
      <c r="F830" s="54">
        <f t="shared" si="201"/>
        <v>159.13499999999999</v>
      </c>
      <c r="G830" s="54">
        <f t="shared" si="200"/>
        <v>167.09174999999999</v>
      </c>
      <c r="H830" s="71">
        <f t="shared" si="213"/>
        <v>175.4463375</v>
      </c>
      <c r="I830" s="71">
        <f t="shared" si="202"/>
        <v>178.95526425</v>
      </c>
      <c r="J830" s="71">
        <f>I830*1.07</f>
        <v>191.4821327475</v>
      </c>
      <c r="K830" s="71">
        <f t="shared" si="203"/>
        <v>204.6943999070775</v>
      </c>
      <c r="L830" s="71">
        <f t="shared" si="204"/>
        <v>214.92911990243138</v>
      </c>
      <c r="M830" s="71">
        <f t="shared" si="212"/>
        <v>221.37699349950432</v>
      </c>
      <c r="N830" s="71">
        <f>M830*1.05</f>
        <v>232.44584317447953</v>
      </c>
      <c r="O830" s="21">
        <v>1.4999999999999999E-2</v>
      </c>
      <c r="P830" s="1">
        <v>1</v>
      </c>
      <c r="Q830" s="2" t="s">
        <v>1997</v>
      </c>
      <c r="R830" s="6" t="s">
        <v>2698</v>
      </c>
    </row>
    <row r="831" spans="1:18" s="3" customFormat="1" x14ac:dyDescent="0.2">
      <c r="A831" s="12">
        <v>625070699</v>
      </c>
      <c r="B831" s="12"/>
      <c r="C831" s="1" t="s">
        <v>2245</v>
      </c>
      <c r="D831" s="1" t="s">
        <v>1998</v>
      </c>
      <c r="E831" s="1">
        <v>150</v>
      </c>
      <c r="F831" s="54">
        <f t="shared" si="201"/>
        <v>159.13499999999999</v>
      </c>
      <c r="G831" s="54">
        <f t="shared" si="200"/>
        <v>167.09174999999999</v>
      </c>
      <c r="H831" s="71">
        <f t="shared" si="213"/>
        <v>175.4463375</v>
      </c>
      <c r="I831" s="71">
        <f t="shared" si="202"/>
        <v>178.95526425</v>
      </c>
      <c r="J831" s="71">
        <f>I831*1.07</f>
        <v>191.4821327475</v>
      </c>
      <c r="K831" s="71">
        <f t="shared" si="203"/>
        <v>204.6943999070775</v>
      </c>
      <c r="L831" s="71">
        <f t="shared" si="204"/>
        <v>214.92911990243138</v>
      </c>
      <c r="M831" s="71">
        <f t="shared" si="212"/>
        <v>221.37699349950432</v>
      </c>
      <c r="N831" s="71">
        <f>M831*1.05</f>
        <v>232.44584317447953</v>
      </c>
      <c r="O831" s="21">
        <v>1.6E-2</v>
      </c>
      <c r="P831" s="1">
        <v>1</v>
      </c>
      <c r="Q831" s="2" t="s">
        <v>1999</v>
      </c>
      <c r="R831" s="6" t="s">
        <v>197</v>
      </c>
    </row>
    <row r="832" spans="1:18" s="3" customFormat="1" x14ac:dyDescent="0.2">
      <c r="A832" s="11" t="s">
        <v>430</v>
      </c>
      <c r="B832" s="11"/>
      <c r="C832" s="3" t="s">
        <v>431</v>
      </c>
      <c r="D832" s="3" t="s">
        <v>1358</v>
      </c>
      <c r="E832" s="3">
        <v>305</v>
      </c>
      <c r="F832" s="55">
        <f t="shared" si="201"/>
        <v>323.5745</v>
      </c>
      <c r="G832" s="55">
        <f t="shared" si="200"/>
        <v>339.75322500000004</v>
      </c>
      <c r="H832" s="70">
        <f>G832*1.125</f>
        <v>382.22237812500003</v>
      </c>
      <c r="I832" s="70">
        <f t="shared" si="202"/>
        <v>389.86682568750007</v>
      </c>
      <c r="J832" s="70">
        <v>405</v>
      </c>
      <c r="K832" s="70">
        <v>430</v>
      </c>
      <c r="L832" s="70">
        <v>450</v>
      </c>
      <c r="M832" s="70">
        <f t="shared" si="212"/>
        <v>463.5</v>
      </c>
      <c r="N832" s="70">
        <v>520</v>
      </c>
      <c r="O832" s="22">
        <v>0.183</v>
      </c>
      <c r="P832" s="3">
        <v>1</v>
      </c>
      <c r="Q832" s="4" t="s">
        <v>432</v>
      </c>
      <c r="R832" s="5" t="s">
        <v>198</v>
      </c>
    </row>
    <row r="833" spans="1:18" x14ac:dyDescent="0.2">
      <c r="A833" s="12" t="s">
        <v>645</v>
      </c>
      <c r="C833" s="1" t="s">
        <v>646</v>
      </c>
      <c r="E833" s="1">
        <v>60</v>
      </c>
      <c r="F833" s="54">
        <f t="shared" si="201"/>
        <v>63.653999999999996</v>
      </c>
      <c r="G833" s="54">
        <f t="shared" si="200"/>
        <v>66.836699999999993</v>
      </c>
      <c r="H833" s="71">
        <f t="shared" ref="H833:H838" si="221">G833*1.125</f>
        <v>75.191287499999987</v>
      </c>
      <c r="I833" s="71">
        <f t="shared" si="202"/>
        <v>76.695113249999991</v>
      </c>
      <c r="J833" s="71">
        <f>I833*1.05</f>
        <v>80.529868912499992</v>
      </c>
      <c r="K833" s="71">
        <f t="shared" si="203"/>
        <v>86.086429867462485</v>
      </c>
      <c r="L833" s="71">
        <f t="shared" si="204"/>
        <v>90.390751360835608</v>
      </c>
      <c r="M833" s="71">
        <f t="shared" si="212"/>
        <v>93.102473901660673</v>
      </c>
      <c r="N833" s="71">
        <f>M833*1.05</f>
        <v>97.757597596743707</v>
      </c>
      <c r="O833" s="21">
        <v>5.0000000000000001E-3</v>
      </c>
      <c r="P833" s="1">
        <v>1</v>
      </c>
      <c r="Q833" s="2" t="s">
        <v>647</v>
      </c>
      <c r="R833" s="6" t="s">
        <v>219</v>
      </c>
    </row>
    <row r="834" spans="1:18" x14ac:dyDescent="0.2">
      <c r="A834" s="12" t="s">
        <v>1166</v>
      </c>
      <c r="C834" s="1" t="s">
        <v>803</v>
      </c>
      <c r="D834" s="1" t="s">
        <v>1495</v>
      </c>
      <c r="E834" s="1">
        <v>30</v>
      </c>
      <c r="F834" s="54">
        <f t="shared" si="201"/>
        <v>31.826999999999998</v>
      </c>
      <c r="G834" s="54">
        <f t="shared" ref="G834:G876" si="222">F834*1.05</f>
        <v>33.418349999999997</v>
      </c>
      <c r="H834" s="71">
        <f>G834*1.05</f>
        <v>35.089267499999998</v>
      </c>
      <c r="I834" s="71">
        <f t="shared" si="202"/>
        <v>35.79105285</v>
      </c>
      <c r="J834" s="71">
        <f>I834*1.07</f>
        <v>38.296426549500005</v>
      </c>
      <c r="K834" s="71">
        <f>J834*1.099</f>
        <v>42.087772777900504</v>
      </c>
      <c r="L834" s="71">
        <f t="shared" si="204"/>
        <v>44.192161416795528</v>
      </c>
      <c r="M834" s="71">
        <f t="shared" si="212"/>
        <v>45.517926259299394</v>
      </c>
      <c r="N834" s="71">
        <f t="shared" ref="N834:N835" si="223">M834*1.05</f>
        <v>47.793822572264368</v>
      </c>
      <c r="O834" s="21">
        <v>1E-3</v>
      </c>
      <c r="P834" s="1">
        <v>1</v>
      </c>
      <c r="Q834" s="2" t="s">
        <v>2471</v>
      </c>
      <c r="R834" s="6" t="s">
        <v>219</v>
      </c>
    </row>
    <row r="835" spans="1:18" x14ac:dyDescent="0.2">
      <c r="A835" s="9" t="s">
        <v>2136</v>
      </c>
      <c r="B835" s="9"/>
      <c r="C835" s="1" t="s">
        <v>2135</v>
      </c>
      <c r="E835" s="1">
        <v>70</v>
      </c>
      <c r="F835" s="54">
        <f t="shared" si="201"/>
        <v>74.262999999999991</v>
      </c>
      <c r="G835" s="54">
        <f t="shared" si="222"/>
        <v>77.97614999999999</v>
      </c>
      <c r="H835" s="71">
        <f>G835*1.05</f>
        <v>81.874957499999994</v>
      </c>
      <c r="I835" s="71">
        <f t="shared" ref="I835:I876" si="224">H835*1.02</f>
        <v>83.51245664999999</v>
      </c>
      <c r="J835" s="71">
        <f>I835*1.05</f>
        <v>87.688079482499987</v>
      </c>
      <c r="K835" s="71">
        <f>J835*1.099</f>
        <v>96.369199351267483</v>
      </c>
      <c r="L835" s="71">
        <f t="shared" si="204"/>
        <v>101.18765931883087</v>
      </c>
      <c r="M835" s="71">
        <f t="shared" si="212"/>
        <v>104.2232890983958</v>
      </c>
      <c r="N835" s="71">
        <f t="shared" si="223"/>
        <v>109.43445355331559</v>
      </c>
      <c r="O835" s="21">
        <v>6.0000000000000001E-3</v>
      </c>
      <c r="P835" s="1">
        <v>1</v>
      </c>
      <c r="Q835" s="2" t="s">
        <v>751</v>
      </c>
      <c r="R835" s="6" t="s">
        <v>219</v>
      </c>
    </row>
    <row r="836" spans="1:18" x14ac:dyDescent="0.2">
      <c r="A836" s="9" t="s">
        <v>1787</v>
      </c>
      <c r="B836" s="9"/>
      <c r="C836" s="7" t="s">
        <v>287</v>
      </c>
      <c r="D836" s="7" t="s">
        <v>1788</v>
      </c>
      <c r="E836" s="1">
        <v>205</v>
      </c>
      <c r="F836" s="54">
        <f t="shared" si="201"/>
        <v>217.4845</v>
      </c>
      <c r="G836" s="54">
        <f t="shared" si="222"/>
        <v>228.35872499999999</v>
      </c>
      <c r="H836" s="71">
        <f t="shared" si="221"/>
        <v>256.903565625</v>
      </c>
      <c r="I836" s="71">
        <f t="shared" si="224"/>
        <v>262.04163693750002</v>
      </c>
      <c r="J836" s="71">
        <f>I836*1.045</f>
        <v>273.83351059968749</v>
      </c>
      <c r="K836" s="71">
        <f t="shared" si="203"/>
        <v>292.72802283106591</v>
      </c>
      <c r="L836" s="71">
        <f t="shared" si="204"/>
        <v>307.36442397261925</v>
      </c>
      <c r="M836" s="71">
        <f t="shared" si="212"/>
        <v>316.58535669179781</v>
      </c>
      <c r="N836" s="71">
        <f t="shared" si="219"/>
        <v>356.15852627827252</v>
      </c>
      <c r="O836" s="21">
        <v>0.05</v>
      </c>
      <c r="P836" s="1">
        <v>1</v>
      </c>
      <c r="Q836" s="9" t="s">
        <v>48</v>
      </c>
      <c r="R836" s="6" t="s">
        <v>198</v>
      </c>
    </row>
    <row r="837" spans="1:18" s="3" customFormat="1" x14ac:dyDescent="0.2">
      <c r="A837" s="13" t="s">
        <v>288</v>
      </c>
      <c r="B837" s="13"/>
      <c r="C837" s="8" t="s">
        <v>289</v>
      </c>
      <c r="D837" s="8" t="s">
        <v>290</v>
      </c>
      <c r="E837" s="3">
        <v>305</v>
      </c>
      <c r="F837" s="55">
        <f t="shared" ref="F837:F876" si="225">E837*1.0609</f>
        <v>323.5745</v>
      </c>
      <c r="G837" s="55">
        <f t="shared" si="222"/>
        <v>339.75322500000004</v>
      </c>
      <c r="H837" s="70">
        <f t="shared" si="221"/>
        <v>382.22237812500003</v>
      </c>
      <c r="I837" s="70">
        <f t="shared" si="224"/>
        <v>389.86682568750007</v>
      </c>
      <c r="J837" s="70">
        <v>405</v>
      </c>
      <c r="K837" s="70">
        <v>430</v>
      </c>
      <c r="L837" s="70">
        <v>450</v>
      </c>
      <c r="M837" s="70">
        <f t="shared" si="212"/>
        <v>463.5</v>
      </c>
      <c r="N837" s="70">
        <v>520</v>
      </c>
      <c r="O837" s="22">
        <v>0.14000000000000001</v>
      </c>
      <c r="P837" s="3">
        <v>1</v>
      </c>
      <c r="Q837" s="4" t="s">
        <v>291</v>
      </c>
      <c r="R837" s="5" t="s">
        <v>198</v>
      </c>
    </row>
    <row r="838" spans="1:18" x14ac:dyDescent="0.2">
      <c r="A838" s="9" t="s">
        <v>1789</v>
      </c>
      <c r="B838" s="9"/>
      <c r="C838" s="7" t="s">
        <v>287</v>
      </c>
      <c r="D838" s="7" t="s">
        <v>290</v>
      </c>
      <c r="E838" s="1">
        <v>205</v>
      </c>
      <c r="F838" s="54">
        <f t="shared" si="225"/>
        <v>217.4845</v>
      </c>
      <c r="G838" s="54">
        <f t="shared" si="222"/>
        <v>228.35872499999999</v>
      </c>
      <c r="H838" s="71">
        <f t="shared" si="221"/>
        <v>256.903565625</v>
      </c>
      <c r="I838" s="71">
        <f t="shared" si="224"/>
        <v>262.04163693750002</v>
      </c>
      <c r="J838" s="71">
        <f t="shared" ref="J838" si="226">I838*1.045</f>
        <v>273.83351059968749</v>
      </c>
      <c r="K838" s="71">
        <f t="shared" si="203"/>
        <v>292.72802283106591</v>
      </c>
      <c r="L838" s="71">
        <f t="shared" si="204"/>
        <v>307.36442397261925</v>
      </c>
      <c r="M838" s="71">
        <f t="shared" si="212"/>
        <v>316.58535669179781</v>
      </c>
      <c r="N838" s="71">
        <f t="shared" si="219"/>
        <v>356.15852627827252</v>
      </c>
      <c r="O838" s="21">
        <v>0.05</v>
      </c>
      <c r="P838" s="1">
        <v>1</v>
      </c>
      <c r="Q838" s="2" t="s">
        <v>752</v>
      </c>
      <c r="R838" s="6" t="s">
        <v>198</v>
      </c>
    </row>
    <row r="839" spans="1:18" x14ac:dyDescent="0.2">
      <c r="A839" s="9" t="s">
        <v>2137</v>
      </c>
      <c r="B839" s="9"/>
      <c r="C839" s="7" t="s">
        <v>2140</v>
      </c>
      <c r="D839" s="7" t="s">
        <v>2141</v>
      </c>
      <c r="E839" s="1">
        <v>2550</v>
      </c>
      <c r="F839" s="54">
        <f t="shared" si="225"/>
        <v>2705.2950000000001</v>
      </c>
      <c r="G839" s="54">
        <f t="shared" si="222"/>
        <v>2840.5597500000003</v>
      </c>
      <c r="H839" s="71">
        <f>G839*1.05</f>
        <v>2982.5877375000005</v>
      </c>
      <c r="I839" s="71">
        <f t="shared" si="224"/>
        <v>3042.2394922500007</v>
      </c>
      <c r="J839" s="71">
        <f>I839*1.05</f>
        <v>3194.3514668625007</v>
      </c>
      <c r="K839" s="71">
        <f>J839*1.099</f>
        <v>3510.5922620818883</v>
      </c>
      <c r="L839" s="71">
        <f t="shared" si="204"/>
        <v>3686.1218751859828</v>
      </c>
      <c r="M839" s="71">
        <f t="shared" si="212"/>
        <v>3796.7055314415625</v>
      </c>
      <c r="N839" s="71">
        <f>M839*1.05</f>
        <v>3986.5408080136408</v>
      </c>
      <c r="O839" s="21">
        <v>6.4000000000000001E-2</v>
      </c>
      <c r="P839" s="1">
        <v>1</v>
      </c>
      <c r="Q839" s="2" t="s">
        <v>753</v>
      </c>
      <c r="R839" s="6" t="s">
        <v>219</v>
      </c>
    </row>
    <row r="840" spans="1:18" x14ac:dyDescent="0.2">
      <c r="A840" s="9" t="s">
        <v>2138</v>
      </c>
      <c r="B840" s="9"/>
      <c r="C840" s="7" t="s">
        <v>2142</v>
      </c>
      <c r="D840" s="7" t="s">
        <v>1356</v>
      </c>
      <c r="E840" s="1">
        <v>810</v>
      </c>
      <c r="F840" s="54">
        <f t="shared" si="225"/>
        <v>859.32899999999995</v>
      </c>
      <c r="G840" s="54">
        <f t="shared" si="222"/>
        <v>902.29544999999996</v>
      </c>
      <c r="H840" s="71">
        <f t="shared" ref="H840:H841" si="227">G840*1.05</f>
        <v>947.41022250000003</v>
      </c>
      <c r="I840" s="71">
        <f t="shared" si="224"/>
        <v>966.35842695000008</v>
      </c>
      <c r="J840" s="71">
        <f t="shared" ref="J840:J843" si="228">I840*1.05</f>
        <v>1014.6763482975001</v>
      </c>
      <c r="K840" s="71">
        <f t="shared" ref="K840:K841" si="229">J840*1.099</f>
        <v>1115.1293067789527</v>
      </c>
      <c r="L840" s="71">
        <f t="shared" si="204"/>
        <v>1170.8857721179004</v>
      </c>
      <c r="M840" s="71">
        <f t="shared" si="212"/>
        <v>1206.0123452814373</v>
      </c>
      <c r="N840" s="71">
        <f t="shared" ref="N840:N846" si="230">M840*1.05</f>
        <v>1266.3129625455092</v>
      </c>
      <c r="O840" s="21">
        <v>8.5999999999999993E-2</v>
      </c>
      <c r="P840" s="1">
        <v>1</v>
      </c>
      <c r="Q840" s="2" t="s">
        <v>754</v>
      </c>
      <c r="R840" s="6" t="s">
        <v>219</v>
      </c>
    </row>
    <row r="841" spans="1:18" x14ac:dyDescent="0.2">
      <c r="A841" s="9" t="s">
        <v>2139</v>
      </c>
      <c r="B841" s="9"/>
      <c r="C841" s="7" t="s">
        <v>2142</v>
      </c>
      <c r="D841" s="7" t="s">
        <v>1356</v>
      </c>
      <c r="E841" s="1">
        <v>1065</v>
      </c>
      <c r="F841" s="54">
        <f t="shared" si="225"/>
        <v>1129.8585</v>
      </c>
      <c r="G841" s="54">
        <f t="shared" si="222"/>
        <v>1186.3514250000001</v>
      </c>
      <c r="H841" s="71">
        <f t="shared" si="227"/>
        <v>1245.6689962500002</v>
      </c>
      <c r="I841" s="71">
        <f t="shared" si="224"/>
        <v>1270.5823761750003</v>
      </c>
      <c r="J841" s="71">
        <f t="shared" si="228"/>
        <v>1334.1114949837504</v>
      </c>
      <c r="K841" s="71">
        <f t="shared" si="229"/>
        <v>1466.1885329871416</v>
      </c>
      <c r="L841" s="71">
        <f t="shared" si="204"/>
        <v>1539.4979596364988</v>
      </c>
      <c r="M841" s="71">
        <f t="shared" si="212"/>
        <v>1585.6828984255937</v>
      </c>
      <c r="N841" s="71">
        <f t="shared" si="230"/>
        <v>1664.9670433468734</v>
      </c>
      <c r="O841" s="21">
        <v>0.23</v>
      </c>
      <c r="P841" s="1">
        <v>1</v>
      </c>
      <c r="Q841" s="2" t="s">
        <v>755</v>
      </c>
      <c r="R841" s="6" t="s">
        <v>219</v>
      </c>
    </row>
    <row r="842" spans="1:18" x14ac:dyDescent="0.2">
      <c r="A842" s="9" t="s">
        <v>2511</v>
      </c>
      <c r="B842" s="9"/>
      <c r="C842" s="7" t="s">
        <v>287</v>
      </c>
      <c r="D842" s="7" t="s">
        <v>2561</v>
      </c>
      <c r="E842" s="1">
        <v>205</v>
      </c>
      <c r="F842" s="54">
        <f t="shared" si="225"/>
        <v>217.4845</v>
      </c>
      <c r="G842" s="54">
        <f t="shared" si="222"/>
        <v>228.35872499999999</v>
      </c>
      <c r="H842" s="71">
        <f>G842*1.125</f>
        <v>256.903565625</v>
      </c>
      <c r="I842" s="71">
        <f t="shared" si="224"/>
        <v>262.04163693750002</v>
      </c>
      <c r="J842" s="71">
        <f t="shared" si="228"/>
        <v>275.14371878437504</v>
      </c>
      <c r="K842" s="71">
        <f t="shared" si="203"/>
        <v>294.12863538049692</v>
      </c>
      <c r="L842" s="71">
        <f t="shared" si="204"/>
        <v>308.83506714952176</v>
      </c>
      <c r="M842" s="71">
        <f t="shared" si="212"/>
        <v>318.10011916400742</v>
      </c>
      <c r="N842" s="71">
        <f t="shared" si="230"/>
        <v>334.0051251222078</v>
      </c>
      <c r="O842" s="21">
        <v>0.04</v>
      </c>
      <c r="P842" s="1">
        <v>1</v>
      </c>
      <c r="Q842" s="2" t="s">
        <v>292</v>
      </c>
      <c r="R842" s="6" t="s">
        <v>219</v>
      </c>
    </row>
    <row r="843" spans="1:18" s="3" customFormat="1" x14ac:dyDescent="0.2">
      <c r="A843" s="12">
        <v>715060099</v>
      </c>
      <c r="B843" s="12"/>
      <c r="C843" s="1" t="s">
        <v>2576</v>
      </c>
      <c r="D843" s="1"/>
      <c r="E843" s="1">
        <v>45</v>
      </c>
      <c r="F843" s="54">
        <f t="shared" si="225"/>
        <v>47.740499999999997</v>
      </c>
      <c r="G843" s="54">
        <f t="shared" si="222"/>
        <v>50.127524999999999</v>
      </c>
      <c r="H843" s="71">
        <f>G843*1.05</f>
        <v>52.633901250000001</v>
      </c>
      <c r="I843" s="71">
        <f t="shared" si="224"/>
        <v>53.686579275</v>
      </c>
      <c r="J843" s="71">
        <f t="shared" si="228"/>
        <v>56.370908238750005</v>
      </c>
      <c r="K843" s="71">
        <f>J843*1.099</f>
        <v>61.951628154386256</v>
      </c>
      <c r="L843" s="71">
        <f t="shared" si="204"/>
        <v>65.049209562105574</v>
      </c>
      <c r="M843" s="71">
        <f t="shared" si="212"/>
        <v>67.000685848968743</v>
      </c>
      <c r="N843" s="71">
        <f t="shared" si="230"/>
        <v>70.350720141417185</v>
      </c>
      <c r="O843" s="21">
        <v>5.0000000000000001E-3</v>
      </c>
      <c r="P843" s="1">
        <v>1</v>
      </c>
      <c r="Q843" s="2" t="s">
        <v>1559</v>
      </c>
      <c r="R843" s="6" t="s">
        <v>219</v>
      </c>
    </row>
    <row r="844" spans="1:18" x14ac:dyDescent="0.2">
      <c r="A844" s="12" t="s">
        <v>1167</v>
      </c>
      <c r="C844" s="1" t="s">
        <v>804</v>
      </c>
      <c r="D844" s="1" t="s">
        <v>321</v>
      </c>
      <c r="E844" s="1">
        <v>45</v>
      </c>
      <c r="F844" s="54">
        <f t="shared" si="225"/>
        <v>47.740499999999997</v>
      </c>
      <c r="G844" s="54">
        <f t="shared" si="222"/>
        <v>50.127524999999999</v>
      </c>
      <c r="H844" s="71">
        <f t="shared" ref="H844:H846" si="231">G844*1.05</f>
        <v>52.633901250000001</v>
      </c>
      <c r="I844" s="71">
        <f t="shared" si="224"/>
        <v>53.686579275</v>
      </c>
      <c r="J844" s="71">
        <f>I844*1.07</f>
        <v>57.444639824250004</v>
      </c>
      <c r="K844" s="71">
        <f t="shared" ref="K844:K846" si="232">J844*1.099</f>
        <v>63.131659166850753</v>
      </c>
      <c r="L844" s="71">
        <f t="shared" si="204"/>
        <v>66.288242125193293</v>
      </c>
      <c r="M844" s="71">
        <f t="shared" si="212"/>
        <v>68.276889388949087</v>
      </c>
      <c r="N844" s="71">
        <f t="shared" si="230"/>
        <v>71.690733858396541</v>
      </c>
      <c r="O844" s="21">
        <v>3.0000000000000001E-3</v>
      </c>
      <c r="P844" s="1">
        <v>1</v>
      </c>
      <c r="Q844" s="2" t="s">
        <v>2472</v>
      </c>
      <c r="R844" s="6" t="s">
        <v>219</v>
      </c>
    </row>
    <row r="845" spans="1:18" x14ac:dyDescent="0.2">
      <c r="A845" s="12" t="s">
        <v>1168</v>
      </c>
      <c r="C845" s="1" t="s">
        <v>804</v>
      </c>
      <c r="D845" s="1" t="s">
        <v>320</v>
      </c>
      <c r="E845" s="1">
        <v>35</v>
      </c>
      <c r="F845" s="54">
        <f t="shared" si="225"/>
        <v>37.131499999999996</v>
      </c>
      <c r="G845" s="54">
        <f t="shared" si="222"/>
        <v>38.988074999999995</v>
      </c>
      <c r="H845" s="71">
        <f t="shared" si="231"/>
        <v>40.937478749999997</v>
      </c>
      <c r="I845" s="71">
        <f t="shared" si="224"/>
        <v>41.756228324999995</v>
      </c>
      <c r="J845" s="71">
        <f t="shared" ref="J845:J846" si="233">I845*1.07</f>
        <v>44.67916430775</v>
      </c>
      <c r="K845" s="71">
        <f t="shared" si="232"/>
        <v>49.102401574217247</v>
      </c>
      <c r="L845" s="71">
        <f t="shared" ref="L845:L876" si="234">K845*1.05</f>
        <v>51.557521652928109</v>
      </c>
      <c r="M845" s="71">
        <f t="shared" si="212"/>
        <v>53.104247302515951</v>
      </c>
      <c r="N845" s="71">
        <f t="shared" si="230"/>
        <v>55.75945966764175</v>
      </c>
      <c r="O845" s="21">
        <v>1E-3</v>
      </c>
      <c r="P845" s="1">
        <v>1</v>
      </c>
      <c r="Q845" s="2" t="s">
        <v>2473</v>
      </c>
      <c r="R845" s="6" t="s">
        <v>219</v>
      </c>
    </row>
    <row r="846" spans="1:18" s="3" customFormat="1" x14ac:dyDescent="0.2">
      <c r="A846" s="12">
        <v>728830699</v>
      </c>
      <c r="B846" s="12"/>
      <c r="C846" s="1" t="s">
        <v>2000</v>
      </c>
      <c r="D846" s="1" t="s">
        <v>2001</v>
      </c>
      <c r="E846" s="1">
        <v>85</v>
      </c>
      <c r="F846" s="54">
        <f t="shared" si="225"/>
        <v>90.17649999999999</v>
      </c>
      <c r="G846" s="54">
        <f t="shared" si="222"/>
        <v>94.685324999999992</v>
      </c>
      <c r="H846" s="71">
        <f t="shared" si="231"/>
        <v>99.419591249999996</v>
      </c>
      <c r="I846" s="71">
        <f t="shared" si="224"/>
        <v>101.407983075</v>
      </c>
      <c r="J846" s="71">
        <f t="shared" si="233"/>
        <v>108.50654189025001</v>
      </c>
      <c r="K846" s="71">
        <f t="shared" si="232"/>
        <v>119.24868953738475</v>
      </c>
      <c r="L846" s="71">
        <f t="shared" si="234"/>
        <v>125.211124014254</v>
      </c>
      <c r="M846" s="71">
        <f t="shared" si="212"/>
        <v>128.96745773468163</v>
      </c>
      <c r="N846" s="71">
        <f t="shared" si="230"/>
        <v>135.41583062141572</v>
      </c>
      <c r="O846" s="21">
        <v>1E-3</v>
      </c>
      <c r="P846" s="1">
        <v>1</v>
      </c>
      <c r="Q846" s="2" t="s">
        <v>2002</v>
      </c>
      <c r="R846" s="6" t="s">
        <v>219</v>
      </c>
    </row>
    <row r="847" spans="1:18" x14ac:dyDescent="0.2">
      <c r="A847" s="12" t="s">
        <v>1169</v>
      </c>
      <c r="C847" s="1" t="s">
        <v>1170</v>
      </c>
      <c r="D847" s="1" t="s">
        <v>810</v>
      </c>
      <c r="E847" s="1">
        <v>10</v>
      </c>
      <c r="F847" s="54">
        <f t="shared" si="225"/>
        <v>10.609</v>
      </c>
      <c r="G847" s="54">
        <f t="shared" si="222"/>
        <v>11.13945</v>
      </c>
      <c r="H847" s="71">
        <f t="shared" ref="H847:H857" si="235">G847*1.125</f>
        <v>12.53188125</v>
      </c>
      <c r="I847" s="71">
        <f t="shared" si="224"/>
        <v>12.782518874999999</v>
      </c>
      <c r="J847" s="71">
        <f>I847*1.1</f>
        <v>14.060770762500001</v>
      </c>
      <c r="K847" s="71">
        <f t="shared" ref="K847:K876" si="236">J847*1.069</f>
        <v>15.0309639451125</v>
      </c>
      <c r="L847" s="71">
        <f t="shared" si="234"/>
        <v>15.782512142368125</v>
      </c>
      <c r="M847" s="71">
        <f t="shared" si="212"/>
        <v>16.255987506639169</v>
      </c>
      <c r="N847" s="71">
        <f>M847*1.125</f>
        <v>18.287985944969066</v>
      </c>
      <c r="O847" s="21">
        <v>2E-3</v>
      </c>
      <c r="P847" s="1">
        <v>50</v>
      </c>
      <c r="Q847" s="2" t="s">
        <v>2474</v>
      </c>
      <c r="R847" s="6" t="s">
        <v>219</v>
      </c>
    </row>
    <row r="848" spans="1:18" x14ac:dyDescent="0.2">
      <c r="A848" s="12" t="s">
        <v>1171</v>
      </c>
      <c r="C848" s="1" t="s">
        <v>1170</v>
      </c>
      <c r="D848" s="1" t="s">
        <v>811</v>
      </c>
      <c r="E848" s="1">
        <v>25</v>
      </c>
      <c r="F848" s="54">
        <f t="shared" si="225"/>
        <v>26.522499999999997</v>
      </c>
      <c r="G848" s="54">
        <f t="shared" si="222"/>
        <v>27.848624999999998</v>
      </c>
      <c r="H848" s="71">
        <f t="shared" si="235"/>
        <v>31.329703124999998</v>
      </c>
      <c r="I848" s="71">
        <f t="shared" si="224"/>
        <v>31.956297187499999</v>
      </c>
      <c r="J848" s="71">
        <f t="shared" ref="J848:J857" si="237">I848*1.1</f>
        <v>35.151926906250004</v>
      </c>
      <c r="K848" s="71">
        <f t="shared" si="236"/>
        <v>37.577409862781252</v>
      </c>
      <c r="L848" s="71">
        <f t="shared" si="234"/>
        <v>39.456280355920313</v>
      </c>
      <c r="M848" s="71">
        <f t="shared" si="212"/>
        <v>40.639968766597924</v>
      </c>
      <c r="N848" s="71">
        <f t="shared" ref="N848:N875" si="238">M848*1.125</f>
        <v>45.719964862422664</v>
      </c>
      <c r="O848" s="21">
        <v>8.0000000000000002E-3</v>
      </c>
      <c r="P848" s="1">
        <v>50</v>
      </c>
      <c r="Q848" s="2" t="s">
        <v>2475</v>
      </c>
      <c r="R848" s="6" t="s">
        <v>219</v>
      </c>
    </row>
    <row r="849" spans="1:18" x14ac:dyDescent="0.2">
      <c r="A849" s="12" t="s">
        <v>1172</v>
      </c>
      <c r="C849" s="1" t="s">
        <v>805</v>
      </c>
      <c r="D849" s="1" t="s">
        <v>317</v>
      </c>
      <c r="E849" s="1">
        <v>35</v>
      </c>
      <c r="F849" s="54">
        <f t="shared" si="225"/>
        <v>37.131499999999996</v>
      </c>
      <c r="G849" s="54">
        <f t="shared" si="222"/>
        <v>38.988074999999995</v>
      </c>
      <c r="H849" s="71">
        <f t="shared" si="235"/>
        <v>43.861584374999993</v>
      </c>
      <c r="I849" s="71">
        <f t="shared" si="224"/>
        <v>44.738816062499993</v>
      </c>
      <c r="J849" s="71">
        <f t="shared" si="237"/>
        <v>49.212697668749996</v>
      </c>
      <c r="K849" s="71">
        <f t="shared" si="236"/>
        <v>52.608373807893742</v>
      </c>
      <c r="L849" s="71">
        <f t="shared" si="234"/>
        <v>55.238792498288433</v>
      </c>
      <c r="M849" s="71">
        <f t="shared" si="212"/>
        <v>56.89595627323709</v>
      </c>
      <c r="N849" s="71">
        <f t="shared" si="238"/>
        <v>64.007950807391722</v>
      </c>
      <c r="O849" s="21">
        <v>1.0999999999999999E-2</v>
      </c>
      <c r="P849" s="1">
        <v>25</v>
      </c>
      <c r="Q849" s="2" t="s">
        <v>2476</v>
      </c>
      <c r="R849" s="6" t="s">
        <v>219</v>
      </c>
    </row>
    <row r="850" spans="1:18" x14ac:dyDescent="0.2">
      <c r="A850" s="12" t="s">
        <v>1173</v>
      </c>
      <c r="C850" s="1" t="s">
        <v>805</v>
      </c>
      <c r="D850" s="1" t="s">
        <v>309</v>
      </c>
      <c r="E850" s="1">
        <v>35</v>
      </c>
      <c r="F850" s="54">
        <f t="shared" si="225"/>
        <v>37.131499999999996</v>
      </c>
      <c r="G850" s="54">
        <f t="shared" si="222"/>
        <v>38.988074999999995</v>
      </c>
      <c r="H850" s="71">
        <f t="shared" si="235"/>
        <v>43.861584374999993</v>
      </c>
      <c r="I850" s="71">
        <f t="shared" si="224"/>
        <v>44.738816062499993</v>
      </c>
      <c r="J850" s="71">
        <f t="shared" si="237"/>
        <v>49.212697668749996</v>
      </c>
      <c r="K850" s="71">
        <f t="shared" si="236"/>
        <v>52.608373807893742</v>
      </c>
      <c r="L850" s="71">
        <f t="shared" si="234"/>
        <v>55.238792498288433</v>
      </c>
      <c r="M850" s="71">
        <f t="shared" si="212"/>
        <v>56.89595627323709</v>
      </c>
      <c r="N850" s="71">
        <f t="shared" si="238"/>
        <v>64.007950807391722</v>
      </c>
      <c r="O850" s="21">
        <v>1.0999999999999999E-2</v>
      </c>
      <c r="P850" s="1">
        <v>25</v>
      </c>
      <c r="Q850" s="2" t="s">
        <v>2477</v>
      </c>
      <c r="R850" s="6" t="s">
        <v>219</v>
      </c>
    </row>
    <row r="851" spans="1:18" x14ac:dyDescent="0.2">
      <c r="A851" s="12" t="s">
        <v>1174</v>
      </c>
      <c r="C851" s="1" t="s">
        <v>805</v>
      </c>
      <c r="D851" s="1" t="s">
        <v>310</v>
      </c>
      <c r="E851" s="1">
        <v>60</v>
      </c>
      <c r="F851" s="54">
        <f t="shared" si="225"/>
        <v>63.653999999999996</v>
      </c>
      <c r="G851" s="54">
        <f t="shared" si="222"/>
        <v>66.836699999999993</v>
      </c>
      <c r="H851" s="71">
        <f t="shared" si="235"/>
        <v>75.191287499999987</v>
      </c>
      <c r="I851" s="71">
        <f t="shared" si="224"/>
        <v>76.695113249999991</v>
      </c>
      <c r="J851" s="71">
        <f t="shared" si="237"/>
        <v>84.364624574999993</v>
      </c>
      <c r="K851" s="71">
        <f t="shared" si="236"/>
        <v>90.185783670674994</v>
      </c>
      <c r="L851" s="71">
        <f t="shared" si="234"/>
        <v>94.695072854208746</v>
      </c>
      <c r="M851" s="71">
        <f t="shared" ref="M851:M876" si="239">L851*1.03</f>
        <v>97.535925039835007</v>
      </c>
      <c r="N851" s="71">
        <f t="shared" si="238"/>
        <v>109.72791566981438</v>
      </c>
      <c r="O851" s="21">
        <v>1.7999999999999999E-2</v>
      </c>
      <c r="P851" s="1">
        <v>25</v>
      </c>
      <c r="Q851" s="2" t="s">
        <v>2478</v>
      </c>
      <c r="R851" s="6" t="s">
        <v>219</v>
      </c>
    </row>
    <row r="852" spans="1:18" x14ac:dyDescent="0.2">
      <c r="A852" s="12" t="s">
        <v>1175</v>
      </c>
      <c r="C852" s="1" t="s">
        <v>805</v>
      </c>
      <c r="D852" s="1" t="s">
        <v>311</v>
      </c>
      <c r="E852" s="1">
        <v>55</v>
      </c>
      <c r="F852" s="54">
        <f t="shared" si="225"/>
        <v>58.349499999999999</v>
      </c>
      <c r="G852" s="54">
        <f t="shared" si="222"/>
        <v>61.266975000000002</v>
      </c>
      <c r="H852" s="71">
        <f t="shared" si="235"/>
        <v>68.925346875000002</v>
      </c>
      <c r="I852" s="71">
        <f t="shared" si="224"/>
        <v>70.303853812500009</v>
      </c>
      <c r="J852" s="71">
        <f t="shared" si="237"/>
        <v>77.334239193750022</v>
      </c>
      <c r="K852" s="71">
        <f t="shared" si="236"/>
        <v>82.670301698118763</v>
      </c>
      <c r="L852" s="71">
        <f t="shared" si="234"/>
        <v>86.8038167830247</v>
      </c>
      <c r="M852" s="71">
        <f t="shared" si="239"/>
        <v>89.407931286515449</v>
      </c>
      <c r="N852" s="71">
        <f t="shared" si="238"/>
        <v>100.58392269732988</v>
      </c>
      <c r="O852" s="21">
        <v>1.7999999999999999E-2</v>
      </c>
      <c r="P852" s="1">
        <v>25</v>
      </c>
      <c r="Q852" s="2" t="s">
        <v>2479</v>
      </c>
      <c r="R852" s="6" t="s">
        <v>219</v>
      </c>
    </row>
    <row r="853" spans="1:18" x14ac:dyDescent="0.2">
      <c r="A853" s="12" t="s">
        <v>1176</v>
      </c>
      <c r="C853" s="1" t="s">
        <v>805</v>
      </c>
      <c r="D853" s="1" t="s">
        <v>312</v>
      </c>
      <c r="E853" s="1">
        <v>60</v>
      </c>
      <c r="F853" s="54">
        <f t="shared" si="225"/>
        <v>63.653999999999996</v>
      </c>
      <c r="G853" s="54">
        <f t="shared" si="222"/>
        <v>66.836699999999993</v>
      </c>
      <c r="H853" s="71">
        <f t="shared" si="235"/>
        <v>75.191287499999987</v>
      </c>
      <c r="I853" s="71">
        <f t="shared" si="224"/>
        <v>76.695113249999991</v>
      </c>
      <c r="J853" s="71">
        <f t="shared" si="237"/>
        <v>84.364624574999993</v>
      </c>
      <c r="K853" s="71">
        <f t="shared" si="236"/>
        <v>90.185783670674994</v>
      </c>
      <c r="L853" s="71">
        <f t="shared" si="234"/>
        <v>94.695072854208746</v>
      </c>
      <c r="M853" s="71">
        <f t="shared" si="239"/>
        <v>97.535925039835007</v>
      </c>
      <c r="N853" s="71">
        <f t="shared" si="238"/>
        <v>109.72791566981438</v>
      </c>
      <c r="O853" s="21">
        <v>1.7000000000000001E-2</v>
      </c>
      <c r="P853" s="1">
        <v>25</v>
      </c>
      <c r="Q853" s="2" t="s">
        <v>2480</v>
      </c>
      <c r="R853" s="6" t="s">
        <v>219</v>
      </c>
    </row>
    <row r="854" spans="1:18" x14ac:dyDescent="0.2">
      <c r="A854" s="12" t="s">
        <v>1177</v>
      </c>
      <c r="C854" s="1" t="s">
        <v>805</v>
      </c>
      <c r="D854" s="1" t="s">
        <v>313</v>
      </c>
      <c r="E854" s="1">
        <v>60</v>
      </c>
      <c r="F854" s="54">
        <f t="shared" si="225"/>
        <v>63.653999999999996</v>
      </c>
      <c r="G854" s="54">
        <f t="shared" si="222"/>
        <v>66.836699999999993</v>
      </c>
      <c r="H854" s="71">
        <f t="shared" si="235"/>
        <v>75.191287499999987</v>
      </c>
      <c r="I854" s="71">
        <f t="shared" si="224"/>
        <v>76.695113249999991</v>
      </c>
      <c r="J854" s="71">
        <f t="shared" si="237"/>
        <v>84.364624574999993</v>
      </c>
      <c r="K854" s="71">
        <f t="shared" si="236"/>
        <v>90.185783670674994</v>
      </c>
      <c r="L854" s="71">
        <f t="shared" si="234"/>
        <v>94.695072854208746</v>
      </c>
      <c r="M854" s="71">
        <f t="shared" si="239"/>
        <v>97.535925039835007</v>
      </c>
      <c r="N854" s="71">
        <f t="shared" si="238"/>
        <v>109.72791566981438</v>
      </c>
      <c r="O854" s="21">
        <v>1.4999999999999999E-2</v>
      </c>
      <c r="P854" s="1">
        <v>25</v>
      </c>
      <c r="Q854" s="2" t="s">
        <v>2481</v>
      </c>
      <c r="R854" s="6" t="s">
        <v>219</v>
      </c>
    </row>
    <row r="855" spans="1:18" x14ac:dyDescent="0.2">
      <c r="A855" s="12" t="s">
        <v>1178</v>
      </c>
      <c r="C855" s="1" t="s">
        <v>805</v>
      </c>
      <c r="D855" s="1" t="s">
        <v>314</v>
      </c>
      <c r="E855" s="1">
        <v>60</v>
      </c>
      <c r="F855" s="54">
        <f t="shared" si="225"/>
        <v>63.653999999999996</v>
      </c>
      <c r="G855" s="54">
        <f t="shared" si="222"/>
        <v>66.836699999999993</v>
      </c>
      <c r="H855" s="71">
        <f t="shared" si="235"/>
        <v>75.191287499999987</v>
      </c>
      <c r="I855" s="71">
        <f t="shared" si="224"/>
        <v>76.695113249999991</v>
      </c>
      <c r="J855" s="71">
        <f t="shared" si="237"/>
        <v>84.364624574999993</v>
      </c>
      <c r="K855" s="71">
        <f t="shared" si="236"/>
        <v>90.185783670674994</v>
      </c>
      <c r="L855" s="71">
        <f t="shared" si="234"/>
        <v>94.695072854208746</v>
      </c>
      <c r="M855" s="71">
        <f t="shared" si="239"/>
        <v>97.535925039835007</v>
      </c>
      <c r="N855" s="71">
        <f t="shared" si="238"/>
        <v>109.72791566981438</v>
      </c>
      <c r="O855" s="21">
        <v>1.4999999999999999E-2</v>
      </c>
      <c r="P855" s="1">
        <v>25</v>
      </c>
      <c r="Q855" s="2" t="s">
        <v>2482</v>
      </c>
      <c r="R855" s="6" t="s">
        <v>219</v>
      </c>
    </row>
    <row r="856" spans="1:18" x14ac:dyDescent="0.2">
      <c r="A856" s="12" t="s">
        <v>1179</v>
      </c>
      <c r="C856" s="1" t="s">
        <v>805</v>
      </c>
      <c r="D856" s="1" t="s">
        <v>315</v>
      </c>
      <c r="E856" s="1">
        <v>125</v>
      </c>
      <c r="F856" s="54">
        <f t="shared" si="225"/>
        <v>132.61249999999998</v>
      </c>
      <c r="G856" s="54">
        <f t="shared" si="222"/>
        <v>139.24312499999999</v>
      </c>
      <c r="H856" s="71">
        <f t="shared" si="235"/>
        <v>156.64851562499999</v>
      </c>
      <c r="I856" s="71">
        <f t="shared" si="224"/>
        <v>159.78148593749998</v>
      </c>
      <c r="J856" s="71">
        <f t="shared" si="237"/>
        <v>175.75963453124999</v>
      </c>
      <c r="K856" s="71">
        <f t="shared" si="236"/>
        <v>187.88704931390623</v>
      </c>
      <c r="L856" s="71">
        <f t="shared" si="234"/>
        <v>197.28140177960154</v>
      </c>
      <c r="M856" s="71">
        <f t="shared" si="239"/>
        <v>203.19984383298959</v>
      </c>
      <c r="N856" s="71">
        <f t="shared" si="238"/>
        <v>228.5998243121133</v>
      </c>
      <c r="O856" s="21">
        <v>3.4000000000000002E-2</v>
      </c>
      <c r="P856" s="1">
        <v>25</v>
      </c>
      <c r="Q856" s="2" t="s">
        <v>2483</v>
      </c>
      <c r="R856" s="6" t="s">
        <v>219</v>
      </c>
    </row>
    <row r="857" spans="1:18" x14ac:dyDescent="0.2">
      <c r="A857" s="12" t="s">
        <v>1180</v>
      </c>
      <c r="C857" s="1" t="s">
        <v>805</v>
      </c>
      <c r="D857" s="1" t="s">
        <v>316</v>
      </c>
      <c r="E857" s="1">
        <v>125</v>
      </c>
      <c r="F857" s="54">
        <f t="shared" si="225"/>
        <v>132.61249999999998</v>
      </c>
      <c r="G857" s="54">
        <f t="shared" si="222"/>
        <v>139.24312499999999</v>
      </c>
      <c r="H857" s="71">
        <f t="shared" si="235"/>
        <v>156.64851562499999</v>
      </c>
      <c r="I857" s="71">
        <f t="shared" si="224"/>
        <v>159.78148593749998</v>
      </c>
      <c r="J857" s="71">
        <f t="shared" si="237"/>
        <v>175.75963453124999</v>
      </c>
      <c r="K857" s="71">
        <f t="shared" si="236"/>
        <v>187.88704931390623</v>
      </c>
      <c r="L857" s="71">
        <f t="shared" si="234"/>
        <v>197.28140177960154</v>
      </c>
      <c r="M857" s="71">
        <f t="shared" si="239"/>
        <v>203.19984383298959</v>
      </c>
      <c r="N857" s="71">
        <f t="shared" si="238"/>
        <v>228.5998243121133</v>
      </c>
      <c r="O857" s="21">
        <v>3.1E-2</v>
      </c>
      <c r="P857" s="1">
        <v>25</v>
      </c>
      <c r="Q857" s="2" t="s">
        <v>2484</v>
      </c>
      <c r="R857" s="6" t="s">
        <v>219</v>
      </c>
    </row>
    <row r="858" spans="1:18" s="3" customFormat="1" x14ac:dyDescent="0.2">
      <c r="A858" s="12">
        <v>756210699</v>
      </c>
      <c r="B858" s="12"/>
      <c r="C858" s="1" t="s">
        <v>993</v>
      </c>
      <c r="D858" s="1" t="s">
        <v>994</v>
      </c>
      <c r="E858" s="1">
        <v>480</v>
      </c>
      <c r="F858" s="54">
        <f t="shared" si="225"/>
        <v>509.23199999999997</v>
      </c>
      <c r="G858" s="54">
        <f t="shared" si="222"/>
        <v>534.69359999999995</v>
      </c>
      <c r="H858" s="71">
        <f>G858*1.05</f>
        <v>561.42827999999997</v>
      </c>
      <c r="I858" s="71">
        <f t="shared" si="224"/>
        <v>572.6568456</v>
      </c>
      <c r="J858" s="71">
        <f>I858*1.07</f>
        <v>612.74282479200008</v>
      </c>
      <c r="K858" s="71">
        <f>J858*1.099</f>
        <v>673.40436444640807</v>
      </c>
      <c r="L858" s="71">
        <f t="shared" si="234"/>
        <v>707.07458266872845</v>
      </c>
      <c r="M858" s="71">
        <f t="shared" si="239"/>
        <v>728.2868201487903</v>
      </c>
      <c r="N858" s="71">
        <f>M858*1.05</f>
        <v>764.70116115622989</v>
      </c>
      <c r="O858" s="21">
        <v>0.14499999999999999</v>
      </c>
      <c r="P858" s="1">
        <v>1</v>
      </c>
      <c r="Q858" s="2" t="s">
        <v>995</v>
      </c>
      <c r="R858" s="6" t="s">
        <v>219</v>
      </c>
    </row>
    <row r="859" spans="1:18" s="3" customFormat="1" x14ac:dyDescent="0.2">
      <c r="A859" s="12">
        <v>756220699</v>
      </c>
      <c r="B859" s="12"/>
      <c r="C859" s="1" t="s">
        <v>993</v>
      </c>
      <c r="D859" s="1" t="s">
        <v>996</v>
      </c>
      <c r="E859" s="1">
        <v>480</v>
      </c>
      <c r="F859" s="54">
        <f t="shared" si="225"/>
        <v>509.23199999999997</v>
      </c>
      <c r="G859" s="54">
        <f t="shared" si="222"/>
        <v>534.69359999999995</v>
      </c>
      <c r="H859" s="71">
        <f t="shared" ref="H859:H876" si="240">G859*1.05</f>
        <v>561.42827999999997</v>
      </c>
      <c r="I859" s="71">
        <f t="shared" si="224"/>
        <v>572.6568456</v>
      </c>
      <c r="J859" s="71">
        <f t="shared" ref="J859" si="241">I859*1.07</f>
        <v>612.74282479200008</v>
      </c>
      <c r="K859" s="71">
        <f t="shared" ref="K859:K869" si="242">J859*1.099</f>
        <v>673.40436444640807</v>
      </c>
      <c r="L859" s="71">
        <f t="shared" si="234"/>
        <v>707.07458266872845</v>
      </c>
      <c r="M859" s="71">
        <f t="shared" si="239"/>
        <v>728.2868201487903</v>
      </c>
      <c r="N859" s="71">
        <f t="shared" ref="N859:N870" si="243">M859*1.05</f>
        <v>764.70116115622989</v>
      </c>
      <c r="O859" s="21">
        <v>7.0000000000000007E-2</v>
      </c>
      <c r="P859" s="1">
        <v>1</v>
      </c>
      <c r="Q859" s="2" t="s">
        <v>997</v>
      </c>
      <c r="R859" s="6" t="s">
        <v>197</v>
      </c>
    </row>
    <row r="860" spans="1:18" x14ac:dyDescent="0.2">
      <c r="A860" s="12" t="s">
        <v>1669</v>
      </c>
      <c r="C860" s="1" t="s">
        <v>1670</v>
      </c>
      <c r="D860" s="1" t="s">
        <v>1671</v>
      </c>
      <c r="E860" s="1">
        <v>340</v>
      </c>
      <c r="F860" s="54">
        <f t="shared" si="225"/>
        <v>360.70599999999996</v>
      </c>
      <c r="G860" s="54">
        <f t="shared" si="222"/>
        <v>378.74129999999997</v>
      </c>
      <c r="H860" s="71">
        <f t="shared" si="240"/>
        <v>397.67836499999999</v>
      </c>
      <c r="I860" s="71">
        <f t="shared" si="224"/>
        <v>405.63193230000002</v>
      </c>
      <c r="J860" s="71">
        <f>I860*1.05</f>
        <v>425.91352891500003</v>
      </c>
      <c r="K860" s="71">
        <f t="shared" si="242"/>
        <v>468.07896827758503</v>
      </c>
      <c r="L860" s="71">
        <f t="shared" si="234"/>
        <v>491.48291669146431</v>
      </c>
      <c r="M860" s="71">
        <f t="shared" si="239"/>
        <v>506.22740419220827</v>
      </c>
      <c r="N860" s="71">
        <f t="shared" si="243"/>
        <v>531.53877440181873</v>
      </c>
      <c r="O860" s="21">
        <v>7.5999999999999998E-2</v>
      </c>
      <c r="P860" s="1">
        <v>1</v>
      </c>
      <c r="Q860" s="2" t="s">
        <v>2204</v>
      </c>
      <c r="R860" s="6" t="s">
        <v>219</v>
      </c>
    </row>
    <row r="861" spans="1:18" x14ac:dyDescent="0.2">
      <c r="A861" s="12" t="s">
        <v>433</v>
      </c>
      <c r="C861" s="1" t="s">
        <v>434</v>
      </c>
      <c r="D861" s="1" t="s">
        <v>435</v>
      </c>
      <c r="E861" s="1">
        <v>2050</v>
      </c>
      <c r="F861" s="54">
        <f t="shared" si="225"/>
        <v>2174.8449999999998</v>
      </c>
      <c r="G861" s="54">
        <f>F861*1.05</f>
        <v>2283.58725</v>
      </c>
      <c r="H861" s="71">
        <f t="shared" si="240"/>
        <v>2397.7666125000001</v>
      </c>
      <c r="I861" s="71">
        <f t="shared" si="224"/>
        <v>2445.7219447500001</v>
      </c>
      <c r="J861" s="71">
        <f>I861*1.07</f>
        <v>2616.9224808825002</v>
      </c>
      <c r="K861" s="71">
        <f t="shared" si="242"/>
        <v>2875.9978064898678</v>
      </c>
      <c r="L861" s="71">
        <f t="shared" si="234"/>
        <v>3019.7976968143612</v>
      </c>
      <c r="M861" s="71">
        <f t="shared" si="239"/>
        <v>3110.3916277187923</v>
      </c>
      <c r="N861" s="71">
        <f t="shared" si="243"/>
        <v>3265.9112091047318</v>
      </c>
      <c r="O861" s="21">
        <v>0.754</v>
      </c>
      <c r="P861" s="1">
        <v>1</v>
      </c>
      <c r="Q861" s="2" t="s">
        <v>436</v>
      </c>
      <c r="R861" s="6" t="s">
        <v>219</v>
      </c>
    </row>
    <row r="862" spans="1:18" s="3" customFormat="1" x14ac:dyDescent="0.2">
      <c r="A862" s="11" t="s">
        <v>1181</v>
      </c>
      <c r="B862" s="11"/>
      <c r="C862" s="3" t="s">
        <v>806</v>
      </c>
      <c r="D862" s="3" t="s">
        <v>506</v>
      </c>
      <c r="E862" s="3">
        <v>85</v>
      </c>
      <c r="F862" s="55">
        <f t="shared" si="225"/>
        <v>90.17649999999999</v>
      </c>
      <c r="G862" s="55">
        <f t="shared" si="222"/>
        <v>94.685324999999992</v>
      </c>
      <c r="H862" s="70">
        <f t="shared" si="240"/>
        <v>99.419591249999996</v>
      </c>
      <c r="I862" s="70">
        <f t="shared" si="224"/>
        <v>101.407983075</v>
      </c>
      <c r="J862" s="70">
        <f t="shared" ref="J862:J865" si="244">I862*1.07</f>
        <v>108.50654189025001</v>
      </c>
      <c r="K862" s="70">
        <v>120</v>
      </c>
      <c r="L862" s="70">
        <v>125</v>
      </c>
      <c r="M862" s="70">
        <f t="shared" si="239"/>
        <v>128.75</v>
      </c>
      <c r="N862" s="70">
        <f t="shared" si="243"/>
        <v>135.1875</v>
      </c>
      <c r="O862" s="22">
        <v>0.02</v>
      </c>
      <c r="P862" s="3">
        <v>1</v>
      </c>
      <c r="Q862" s="4" t="s">
        <v>2485</v>
      </c>
      <c r="R862" s="5" t="s">
        <v>220</v>
      </c>
    </row>
    <row r="863" spans="1:18" x14ac:dyDescent="0.2">
      <c r="A863" s="12" t="s">
        <v>1182</v>
      </c>
      <c r="C863" s="1" t="s">
        <v>807</v>
      </c>
      <c r="D863" s="1" t="s">
        <v>2444</v>
      </c>
      <c r="E863" s="1">
        <v>195</v>
      </c>
      <c r="F863" s="54">
        <f t="shared" si="225"/>
        <v>206.87549999999999</v>
      </c>
      <c r="G863" s="54">
        <f t="shared" si="222"/>
        <v>217.21927500000001</v>
      </c>
      <c r="H863" s="71">
        <f t="shared" si="240"/>
        <v>228.08023875000001</v>
      </c>
      <c r="I863" s="71">
        <f t="shared" si="224"/>
        <v>232.64184352500001</v>
      </c>
      <c r="J863" s="71">
        <f t="shared" si="244"/>
        <v>248.92677257175004</v>
      </c>
      <c r="K863" s="71">
        <f t="shared" si="242"/>
        <v>273.5705230563533</v>
      </c>
      <c r="L863" s="71">
        <f t="shared" si="234"/>
        <v>287.24904920917095</v>
      </c>
      <c r="M863" s="71">
        <f t="shared" si="239"/>
        <v>295.86652068544606</v>
      </c>
      <c r="N863" s="71">
        <f t="shared" si="243"/>
        <v>310.65984671971836</v>
      </c>
      <c r="O863" s="21">
        <v>5.0000000000000001E-3</v>
      </c>
      <c r="P863" s="1">
        <v>1</v>
      </c>
      <c r="Q863" s="2" t="s">
        <v>2486</v>
      </c>
      <c r="R863" s="6" t="s">
        <v>201</v>
      </c>
    </row>
    <row r="864" spans="1:18" x14ac:dyDescent="0.2">
      <c r="A864" s="9" t="s">
        <v>1904</v>
      </c>
      <c r="B864" s="9"/>
      <c r="C864" s="7" t="s">
        <v>1240</v>
      </c>
      <c r="D864" s="7" t="s">
        <v>1239</v>
      </c>
      <c r="E864" s="1">
        <v>540</v>
      </c>
      <c r="F864" s="54">
        <f t="shared" si="225"/>
        <v>572.88599999999997</v>
      </c>
      <c r="G864" s="54">
        <f t="shared" si="222"/>
        <v>601.53030000000001</v>
      </c>
      <c r="H864" s="71">
        <f t="shared" si="240"/>
        <v>631.60681499999998</v>
      </c>
      <c r="I864" s="71">
        <f t="shared" si="224"/>
        <v>644.23895129999994</v>
      </c>
      <c r="J864" s="71">
        <f>I864*1.05</f>
        <v>676.450898865</v>
      </c>
      <c r="K864" s="71">
        <f t="shared" si="242"/>
        <v>743.41953785263502</v>
      </c>
      <c r="L864" s="71">
        <f t="shared" si="234"/>
        <v>780.59051474526677</v>
      </c>
      <c r="M864" s="71">
        <f t="shared" si="239"/>
        <v>804.0082301876248</v>
      </c>
      <c r="N864" s="71">
        <f t="shared" si="243"/>
        <v>844.2086416970061</v>
      </c>
      <c r="O864" s="21">
        <v>2.7000000000000003E-2</v>
      </c>
      <c r="P864" s="1">
        <v>1</v>
      </c>
      <c r="Q864" s="2" t="s">
        <v>1905</v>
      </c>
      <c r="R864" s="6" t="s">
        <v>219</v>
      </c>
    </row>
    <row r="865" spans="1:18" x14ac:dyDescent="0.2">
      <c r="A865" s="12" t="s">
        <v>1183</v>
      </c>
      <c r="C865" s="1" t="s">
        <v>1343</v>
      </c>
      <c r="D865" s="1" t="s">
        <v>1385</v>
      </c>
      <c r="E865" s="1">
        <v>500</v>
      </c>
      <c r="F865" s="54">
        <f t="shared" si="225"/>
        <v>530.44999999999993</v>
      </c>
      <c r="G865" s="54">
        <f t="shared" si="222"/>
        <v>556.97249999999997</v>
      </c>
      <c r="H865" s="71">
        <f t="shared" si="240"/>
        <v>584.82112499999994</v>
      </c>
      <c r="I865" s="71">
        <f t="shared" si="224"/>
        <v>596.51754749999998</v>
      </c>
      <c r="J865" s="71">
        <f t="shared" si="244"/>
        <v>638.27377582500003</v>
      </c>
      <c r="K865" s="71">
        <f t="shared" si="242"/>
        <v>701.46287963167504</v>
      </c>
      <c r="L865" s="71">
        <f t="shared" si="234"/>
        <v>736.53602361325886</v>
      </c>
      <c r="M865" s="71">
        <f t="shared" si="239"/>
        <v>758.6321043216567</v>
      </c>
      <c r="N865" s="71">
        <f t="shared" si="243"/>
        <v>796.56370953773956</v>
      </c>
      <c r="O865" s="21">
        <v>0.1</v>
      </c>
      <c r="P865" s="1">
        <v>1</v>
      </c>
      <c r="Q865" s="2" t="s">
        <v>2487</v>
      </c>
      <c r="R865" s="6" t="s">
        <v>219</v>
      </c>
    </row>
    <row r="866" spans="1:18" x14ac:dyDescent="0.2">
      <c r="A866" s="12" t="s">
        <v>437</v>
      </c>
      <c r="C866" s="1" t="s">
        <v>438</v>
      </c>
      <c r="D866" s="1" t="s">
        <v>1497</v>
      </c>
      <c r="E866" s="1">
        <v>930</v>
      </c>
      <c r="F866" s="54">
        <f t="shared" si="225"/>
        <v>986.63699999999994</v>
      </c>
      <c r="G866" s="54">
        <f t="shared" si="222"/>
        <v>1035.96885</v>
      </c>
      <c r="H866" s="71">
        <f t="shared" si="240"/>
        <v>1087.7672924999999</v>
      </c>
      <c r="I866" s="71">
        <f t="shared" si="224"/>
        <v>1109.5226383499999</v>
      </c>
      <c r="J866" s="71">
        <f>I866*1.05</f>
        <v>1164.9987702674998</v>
      </c>
      <c r="K866" s="71">
        <f t="shared" si="242"/>
        <v>1280.3336485239822</v>
      </c>
      <c r="L866" s="71">
        <f t="shared" si="234"/>
        <v>1344.3503309501814</v>
      </c>
      <c r="M866" s="71">
        <f t="shared" si="239"/>
        <v>1384.6808408786869</v>
      </c>
      <c r="N866" s="71">
        <f t="shared" si="243"/>
        <v>1453.9148829226212</v>
      </c>
      <c r="O866" s="21">
        <v>0.01</v>
      </c>
      <c r="P866" s="1">
        <v>1</v>
      </c>
      <c r="Q866" s="2" t="s">
        <v>439</v>
      </c>
      <c r="R866" s="6" t="s">
        <v>219</v>
      </c>
    </row>
    <row r="867" spans="1:18" s="3" customFormat="1" x14ac:dyDescent="0.2">
      <c r="A867" s="12">
        <v>776230099</v>
      </c>
      <c r="B867" s="12"/>
      <c r="C867" s="1" t="s">
        <v>438</v>
      </c>
      <c r="D867" s="1" t="s">
        <v>1212</v>
      </c>
      <c r="E867" s="1">
        <v>900</v>
      </c>
      <c r="F867" s="54">
        <f t="shared" si="225"/>
        <v>954.81</v>
      </c>
      <c r="G867" s="54">
        <f t="shared" si="222"/>
        <v>1002.5504999999999</v>
      </c>
      <c r="H867" s="71">
        <f t="shared" si="240"/>
        <v>1052.6780249999999</v>
      </c>
      <c r="I867" s="71">
        <f t="shared" si="224"/>
        <v>1073.7315854999999</v>
      </c>
      <c r="J867" s="71">
        <f t="shared" ref="J867:J876" si="245">I867*1.05</f>
        <v>1127.4181647749999</v>
      </c>
      <c r="K867" s="71">
        <f t="shared" si="242"/>
        <v>1239.0325630877248</v>
      </c>
      <c r="L867" s="71">
        <f t="shared" si="234"/>
        <v>1300.9841912421111</v>
      </c>
      <c r="M867" s="71">
        <f t="shared" si="239"/>
        <v>1340.0137169793745</v>
      </c>
      <c r="N867" s="71">
        <f t="shared" si="243"/>
        <v>1407.0144028283432</v>
      </c>
      <c r="O867" s="21">
        <v>1.0999999999999999E-2</v>
      </c>
      <c r="P867" s="1">
        <v>1</v>
      </c>
      <c r="Q867" s="2" t="s">
        <v>1560</v>
      </c>
      <c r="R867" s="6" t="s">
        <v>219</v>
      </c>
    </row>
    <row r="868" spans="1:18" x14ac:dyDescent="0.2">
      <c r="A868" s="12" t="s">
        <v>2562</v>
      </c>
      <c r="C868" s="1" t="s">
        <v>2708</v>
      </c>
      <c r="E868" s="1">
        <v>105</v>
      </c>
      <c r="F868" s="54">
        <f t="shared" si="225"/>
        <v>111.39449999999999</v>
      </c>
      <c r="G868" s="54">
        <f t="shared" si="222"/>
        <v>116.964225</v>
      </c>
      <c r="H868" s="71">
        <f t="shared" si="240"/>
        <v>122.81243625</v>
      </c>
      <c r="I868" s="71">
        <f t="shared" si="224"/>
        <v>125.26868497500001</v>
      </c>
      <c r="J868" s="71">
        <f t="shared" si="245"/>
        <v>131.53211922375002</v>
      </c>
      <c r="K868" s="71">
        <f t="shared" si="242"/>
        <v>144.55379902690126</v>
      </c>
      <c r="L868" s="71">
        <f t="shared" si="234"/>
        <v>151.78148897824633</v>
      </c>
      <c r="M868" s="71">
        <f t="shared" si="239"/>
        <v>156.33493364759372</v>
      </c>
      <c r="N868" s="71">
        <f t="shared" si="243"/>
        <v>164.1516803299734</v>
      </c>
      <c r="O868" s="21">
        <v>7.000000000000001E-3</v>
      </c>
      <c r="P868" s="1">
        <v>1</v>
      </c>
      <c r="Q868" s="2" t="s">
        <v>2563</v>
      </c>
      <c r="R868" s="6" t="s">
        <v>219</v>
      </c>
    </row>
    <row r="869" spans="1:18" x14ac:dyDescent="0.2">
      <c r="A869" s="9" t="s">
        <v>1906</v>
      </c>
      <c r="B869" s="9"/>
      <c r="C869" s="7" t="s">
        <v>1242</v>
      </c>
      <c r="D869" s="7" t="s">
        <v>1241</v>
      </c>
      <c r="E869" s="1">
        <v>195</v>
      </c>
      <c r="F869" s="54">
        <f t="shared" si="225"/>
        <v>206.87549999999999</v>
      </c>
      <c r="G869" s="54">
        <f t="shared" si="222"/>
        <v>217.21927500000001</v>
      </c>
      <c r="H869" s="71">
        <f t="shared" si="240"/>
        <v>228.08023875000001</v>
      </c>
      <c r="I869" s="71">
        <f t="shared" si="224"/>
        <v>232.64184352500001</v>
      </c>
      <c r="J869" s="71">
        <f t="shared" si="245"/>
        <v>244.27393570125002</v>
      </c>
      <c r="K869" s="71">
        <f t="shared" si="242"/>
        <v>268.45705533567377</v>
      </c>
      <c r="L869" s="71">
        <f t="shared" si="234"/>
        <v>281.87990810245748</v>
      </c>
      <c r="M869" s="71">
        <f t="shared" si="239"/>
        <v>290.33630534553123</v>
      </c>
      <c r="N869" s="71">
        <f t="shared" si="243"/>
        <v>304.8531206128078</v>
      </c>
      <c r="O869" s="21">
        <v>4.0000000000000001E-3</v>
      </c>
      <c r="P869" s="1">
        <v>1</v>
      </c>
      <c r="Q869" s="2" t="s">
        <v>1907</v>
      </c>
      <c r="R869" s="6" t="s">
        <v>219</v>
      </c>
    </row>
    <row r="870" spans="1:18" x14ac:dyDescent="0.2">
      <c r="A870" s="9" t="s">
        <v>2744</v>
      </c>
      <c r="B870" s="9"/>
      <c r="C870" s="7" t="s">
        <v>2745</v>
      </c>
      <c r="D870" s="7" t="s">
        <v>2746</v>
      </c>
      <c r="E870" s="1">
        <v>196</v>
      </c>
      <c r="F870" s="54">
        <f t="shared" ref="F870" si="246">E870*1.0609</f>
        <v>207.93639999999999</v>
      </c>
      <c r="G870" s="54">
        <f t="shared" ref="G870" si="247">F870*1.05</f>
        <v>218.33322000000001</v>
      </c>
      <c r="H870" s="71">
        <f t="shared" ref="H870" si="248">G870*1.05</f>
        <v>229.24988100000002</v>
      </c>
      <c r="I870" s="71">
        <f t="shared" ref="I870" si="249">H870*1.02</f>
        <v>233.83487862000001</v>
      </c>
      <c r="J870" s="71">
        <f t="shared" ref="J870" si="250">I870*1.05</f>
        <v>245.52662255100003</v>
      </c>
      <c r="K870" s="71">
        <v>805</v>
      </c>
      <c r="L870" s="71">
        <f t="shared" si="234"/>
        <v>845.25</v>
      </c>
      <c r="M870" s="71">
        <f t="shared" si="239"/>
        <v>870.60750000000007</v>
      </c>
      <c r="N870" s="71">
        <f t="shared" si="243"/>
        <v>914.13787500000012</v>
      </c>
      <c r="O870" s="21">
        <v>4.0000000000000001E-3</v>
      </c>
      <c r="P870" s="1">
        <v>1</v>
      </c>
      <c r="Q870" s="12" t="s">
        <v>2747</v>
      </c>
      <c r="R870" s="6" t="s">
        <v>204</v>
      </c>
    </row>
    <row r="871" spans="1:18" s="3" customFormat="1" x14ac:dyDescent="0.2">
      <c r="A871" s="11" t="s">
        <v>1184</v>
      </c>
      <c r="B871" s="11"/>
      <c r="C871" s="3" t="s">
        <v>808</v>
      </c>
      <c r="D871" s="3" t="s">
        <v>318</v>
      </c>
      <c r="E871" s="3">
        <v>80</v>
      </c>
      <c r="F871" s="55">
        <f t="shared" si="225"/>
        <v>84.872</v>
      </c>
      <c r="G871" s="55">
        <f t="shared" si="222"/>
        <v>89.115600000000001</v>
      </c>
      <c r="H871" s="70">
        <f>G871*1.125</f>
        <v>100.25505</v>
      </c>
      <c r="I871" s="70">
        <f t="shared" si="224"/>
        <v>102.26015099999999</v>
      </c>
      <c r="J871" s="70">
        <v>110</v>
      </c>
      <c r="K871" s="70">
        <v>115</v>
      </c>
      <c r="L871" s="70">
        <v>120</v>
      </c>
      <c r="M871" s="70">
        <f t="shared" si="239"/>
        <v>123.60000000000001</v>
      </c>
      <c r="N871" s="70">
        <v>135</v>
      </c>
      <c r="O871" s="22">
        <v>0.10199999999999999</v>
      </c>
      <c r="P871" s="3">
        <v>1</v>
      </c>
      <c r="Q871" s="4" t="s">
        <v>1287</v>
      </c>
      <c r="R871" s="5" t="s">
        <v>194</v>
      </c>
    </row>
    <row r="872" spans="1:18" x14ac:dyDescent="0.2">
      <c r="A872" s="9" t="s">
        <v>1908</v>
      </c>
      <c r="B872" s="9"/>
      <c r="C872" s="1" t="s">
        <v>1244</v>
      </c>
      <c r="D872" s="7" t="s">
        <v>1245</v>
      </c>
      <c r="E872" s="1">
        <v>80</v>
      </c>
      <c r="F872" s="54">
        <f t="shared" si="225"/>
        <v>84.872</v>
      </c>
      <c r="G872" s="54">
        <f t="shared" si="222"/>
        <v>89.115600000000001</v>
      </c>
      <c r="H872" s="71">
        <f t="shared" ref="H872:H875" si="251">G872*1.125</f>
        <v>100.25505</v>
      </c>
      <c r="I872" s="71">
        <f t="shared" si="224"/>
        <v>102.26015099999999</v>
      </c>
      <c r="J872" s="71">
        <f>I872*1.045</f>
        <v>106.86185779499999</v>
      </c>
      <c r="K872" s="71">
        <f t="shared" si="236"/>
        <v>114.23532598285499</v>
      </c>
      <c r="L872" s="71">
        <f t="shared" si="234"/>
        <v>119.94709228199774</v>
      </c>
      <c r="M872" s="71">
        <f t="shared" si="239"/>
        <v>123.54550505045768</v>
      </c>
      <c r="N872" s="71">
        <f t="shared" si="238"/>
        <v>138.98869318176489</v>
      </c>
      <c r="O872" s="21">
        <v>3.9E-2</v>
      </c>
      <c r="P872" s="1">
        <v>1</v>
      </c>
      <c r="Q872" s="2" t="s">
        <v>1909</v>
      </c>
      <c r="R872" s="6" t="s">
        <v>219</v>
      </c>
    </row>
    <row r="873" spans="1:18" x14ac:dyDescent="0.2">
      <c r="A873" s="9" t="s">
        <v>1910</v>
      </c>
      <c r="B873" s="9"/>
      <c r="C873" s="1" t="s">
        <v>1243</v>
      </c>
      <c r="D873" s="7" t="s">
        <v>1246</v>
      </c>
      <c r="E873" s="1">
        <v>20</v>
      </c>
      <c r="F873" s="54">
        <f t="shared" si="225"/>
        <v>21.218</v>
      </c>
      <c r="G873" s="54">
        <f t="shared" si="222"/>
        <v>22.2789</v>
      </c>
      <c r="H873" s="71">
        <f t="shared" si="251"/>
        <v>25.063762499999999</v>
      </c>
      <c r="I873" s="71">
        <f t="shared" si="224"/>
        <v>25.565037749999998</v>
      </c>
      <c r="J873" s="71">
        <f t="shared" ref="J873:J875" si="252">I873*1.045</f>
        <v>26.715464448749998</v>
      </c>
      <c r="K873" s="71">
        <f t="shared" si="236"/>
        <v>28.558831495713747</v>
      </c>
      <c r="L873" s="71">
        <f t="shared" si="234"/>
        <v>29.986773070499435</v>
      </c>
      <c r="M873" s="71">
        <f t="shared" si="239"/>
        <v>30.886376262614419</v>
      </c>
      <c r="N873" s="71">
        <f t="shared" si="238"/>
        <v>34.747173295441222</v>
      </c>
      <c r="O873" s="21">
        <v>6.0000000000000001E-3</v>
      </c>
      <c r="P873" s="1">
        <v>1</v>
      </c>
      <c r="Q873" s="2" t="s">
        <v>1911</v>
      </c>
      <c r="R873" s="6" t="s">
        <v>219</v>
      </c>
    </row>
    <row r="874" spans="1:18" x14ac:dyDescent="0.2">
      <c r="A874" s="12" t="s">
        <v>1288</v>
      </c>
      <c r="C874" s="1" t="s">
        <v>2229</v>
      </c>
      <c r="D874" s="1" t="s">
        <v>1291</v>
      </c>
      <c r="E874" s="1">
        <v>85</v>
      </c>
      <c r="F874" s="54">
        <f t="shared" si="225"/>
        <v>90.17649999999999</v>
      </c>
      <c r="G874" s="54">
        <f t="shared" si="222"/>
        <v>94.685324999999992</v>
      </c>
      <c r="H874" s="71">
        <f t="shared" si="251"/>
        <v>106.520990625</v>
      </c>
      <c r="I874" s="71">
        <f t="shared" si="224"/>
        <v>108.6514104375</v>
      </c>
      <c r="J874" s="71">
        <f t="shared" si="252"/>
        <v>113.5407239071875</v>
      </c>
      <c r="K874" s="71">
        <f t="shared" si="236"/>
        <v>121.37503385678343</v>
      </c>
      <c r="L874" s="71">
        <f t="shared" si="234"/>
        <v>127.4437855496226</v>
      </c>
      <c r="M874" s="71">
        <f t="shared" si="239"/>
        <v>131.2670991161113</v>
      </c>
      <c r="N874" s="71">
        <f t="shared" si="238"/>
        <v>147.6754865056252</v>
      </c>
      <c r="O874" s="21">
        <v>1.0999999999999999E-2</v>
      </c>
      <c r="P874" s="1">
        <v>1</v>
      </c>
      <c r="Q874" s="2" t="s">
        <v>1289</v>
      </c>
      <c r="R874" s="6" t="s">
        <v>184</v>
      </c>
    </row>
    <row r="875" spans="1:18" x14ac:dyDescent="0.2">
      <c r="A875" s="12" t="s">
        <v>1185</v>
      </c>
      <c r="C875" s="1" t="s">
        <v>809</v>
      </c>
      <c r="D875" s="1" t="s">
        <v>319</v>
      </c>
      <c r="E875" s="1">
        <v>80</v>
      </c>
      <c r="F875" s="54">
        <f t="shared" si="225"/>
        <v>84.872</v>
      </c>
      <c r="G875" s="54">
        <f t="shared" si="222"/>
        <v>89.115600000000001</v>
      </c>
      <c r="H875" s="71">
        <f t="shared" si="251"/>
        <v>100.25505</v>
      </c>
      <c r="I875" s="71">
        <f t="shared" si="224"/>
        <v>102.26015099999999</v>
      </c>
      <c r="J875" s="71">
        <f t="shared" si="252"/>
        <v>106.86185779499999</v>
      </c>
      <c r="K875" s="71">
        <f t="shared" si="236"/>
        <v>114.23532598285499</v>
      </c>
      <c r="L875" s="71">
        <f t="shared" si="234"/>
        <v>119.94709228199774</v>
      </c>
      <c r="M875" s="71">
        <f t="shared" si="239"/>
        <v>123.54550505045768</v>
      </c>
      <c r="N875" s="71">
        <f t="shared" si="238"/>
        <v>138.98869318176489</v>
      </c>
      <c r="O875" s="21">
        <v>3.4000000000000002E-2</v>
      </c>
      <c r="P875" s="1">
        <v>1</v>
      </c>
      <c r="Q875" s="2" t="s">
        <v>1290</v>
      </c>
      <c r="R875" s="6" t="s">
        <v>198</v>
      </c>
    </row>
    <row r="876" spans="1:18" x14ac:dyDescent="0.2">
      <c r="A876" s="12" t="s">
        <v>2143</v>
      </c>
      <c r="C876" s="1" t="s">
        <v>2144</v>
      </c>
      <c r="D876" s="1" t="s">
        <v>1668</v>
      </c>
      <c r="E876" s="1">
        <v>270</v>
      </c>
      <c r="F876" s="54">
        <f t="shared" si="225"/>
        <v>286.44299999999998</v>
      </c>
      <c r="G876" s="54">
        <f t="shared" si="222"/>
        <v>300.76515000000001</v>
      </c>
      <c r="H876" s="71">
        <f t="shared" si="240"/>
        <v>315.80340749999999</v>
      </c>
      <c r="I876" s="71">
        <f t="shared" si="224"/>
        <v>322.11947564999997</v>
      </c>
      <c r="J876" s="71">
        <f t="shared" si="245"/>
        <v>338.2254494325</v>
      </c>
      <c r="K876" s="71">
        <f t="shared" si="236"/>
        <v>361.56300544334249</v>
      </c>
      <c r="L876" s="71">
        <f t="shared" si="234"/>
        <v>379.64115571550963</v>
      </c>
      <c r="M876" s="71">
        <f t="shared" si="239"/>
        <v>391.03039038697494</v>
      </c>
      <c r="N876" s="71">
        <f>M876*1.05</f>
        <v>410.58190990632369</v>
      </c>
      <c r="O876" s="21">
        <v>8.9999999999999993E-3</v>
      </c>
      <c r="P876" s="1">
        <v>1</v>
      </c>
      <c r="Q876" s="2" t="s">
        <v>756</v>
      </c>
      <c r="R876" s="6" t="s">
        <v>219</v>
      </c>
    </row>
    <row r="877" spans="1:18" x14ac:dyDescent="0.2">
      <c r="F877" s="54"/>
      <c r="G877" s="54"/>
      <c r="H877" s="71"/>
      <c r="I877" s="71"/>
      <c r="J877" s="71"/>
      <c r="K877" s="71"/>
      <c r="L877" s="71"/>
      <c r="M877" s="71"/>
      <c r="N877" s="71"/>
      <c r="O877" s="21"/>
      <c r="Q877" s="2"/>
      <c r="R877" s="6"/>
    </row>
  </sheetData>
  <phoneticPr fontId="0" type="noConversion"/>
  <pageMargins left="0.21" right="0.25" top="0.26" bottom="0.17" header="0.12" footer="0.1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SCHELL DPC Kč 1.6.2026</vt:lpstr>
    </vt:vector>
  </TitlesOfParts>
  <Company>SCHELL GmbH &amp; Co. KG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hunold</dc:creator>
  <cp:lastModifiedBy>Helena Marková</cp:lastModifiedBy>
  <cp:lastPrinted>2017-01-16T09:52:30Z</cp:lastPrinted>
  <dcterms:created xsi:type="dcterms:W3CDTF">2004-11-30T13:17:27Z</dcterms:created>
  <dcterms:modified xsi:type="dcterms:W3CDTF">2026-04-20T12:23:41Z</dcterms:modified>
</cp:coreProperties>
</file>